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S:\SFCV\SFCV\(10) Actividad económica\"/>
    </mc:Choice>
  </mc:AlternateContent>
  <xr:revisionPtr revIDLastSave="0" documentId="13_ncr:1_{FB1490E5-E15F-4107-8696-054387A6554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DICE" sheetId="1" r:id="rId1"/>
    <sheet name="1.1" sheetId="25" r:id="rId2"/>
    <sheet name="1.2" sheetId="2" r:id="rId3"/>
    <sheet name="1.3" sheetId="3" r:id="rId4"/>
    <sheet name="1.4" sheetId="4" r:id="rId5"/>
    <sheet name="2" sheetId="5" r:id="rId6"/>
    <sheet name="3" sheetId="23" r:id="rId7"/>
    <sheet name="4" sheetId="9" r:id="rId8"/>
    <sheet name="5" sheetId="10" r:id="rId9"/>
    <sheet name="6.1" sheetId="11" r:id="rId10"/>
    <sheet name="6.2" sheetId="12" r:id="rId11"/>
    <sheet name="6.3" sheetId="13" r:id="rId12"/>
    <sheet name="6.4" sheetId="20" r:id="rId13"/>
    <sheet name="7.1" sheetId="14" r:id="rId14"/>
    <sheet name="7.2" sheetId="15" r:id="rId15"/>
    <sheet name="7.3" sheetId="16" r:id="rId16"/>
    <sheet name="8" sheetId="19" r:id="rId17"/>
  </sheets>
  <definedNames>
    <definedName name="aceite" localSheetId="3">#REF!</definedName>
    <definedName name="aceite" localSheetId="9">#REF!</definedName>
    <definedName name="aceite" localSheetId="10">#REF!</definedName>
    <definedName name="aceite" localSheetId="13">#REF!</definedName>
    <definedName name="aceite" localSheetId="14">#REF!</definedName>
    <definedName name="aceite" localSheetId="15">#REF!</definedName>
    <definedName name="aceite" localSheetId="16">#REF!</definedName>
    <definedName name="aceite">#REF!</definedName>
    <definedName name="AJESTA" localSheetId="2">#REF!</definedName>
    <definedName name="AJESTA" localSheetId="3">#REF!</definedName>
    <definedName name="AJESTA" localSheetId="4">#REF!</definedName>
    <definedName name="AJESTA" localSheetId="7">#REF!</definedName>
    <definedName name="AJESTA" localSheetId="9">#REF!</definedName>
    <definedName name="AJESTA" localSheetId="10">#REF!</definedName>
    <definedName name="AJESTA" localSheetId="13">#REF!</definedName>
    <definedName name="AJESTA" localSheetId="14">#REF!</definedName>
    <definedName name="AJESTA" localSheetId="15">#REF!</definedName>
    <definedName name="AJESTA" localSheetId="16">#REF!</definedName>
    <definedName name="AJESTA">#REF!</definedName>
    <definedName name="ALFA" localSheetId="2">#REF!</definedName>
    <definedName name="ALFA" localSheetId="3">#REF!</definedName>
    <definedName name="ALFA" localSheetId="4">#REF!</definedName>
    <definedName name="ALFA" localSheetId="7">#REF!</definedName>
    <definedName name="ALFA" localSheetId="9">#REF!</definedName>
    <definedName name="ALFA" localSheetId="10">#REF!</definedName>
    <definedName name="ALFA" localSheetId="13">#REF!</definedName>
    <definedName name="ALFA" localSheetId="14">#REF!</definedName>
    <definedName name="ALFA" localSheetId="15">#REF!</definedName>
    <definedName name="ALFA" localSheetId="16">#REF!</definedName>
    <definedName name="ALFA">#REF!</definedName>
    <definedName name="CEMENTO" localSheetId="2">#REF!</definedName>
    <definedName name="CEMENTO" localSheetId="3">#REF!</definedName>
    <definedName name="CEMENTO" localSheetId="4">#REF!</definedName>
    <definedName name="CEMENTO" localSheetId="7">#REF!</definedName>
    <definedName name="CEMENTO" localSheetId="9">#REF!</definedName>
    <definedName name="CEMENTO" localSheetId="10">#REF!</definedName>
    <definedName name="CEMENTO" localSheetId="13">#REF!</definedName>
    <definedName name="CEMENTO" localSheetId="14">#REF!</definedName>
    <definedName name="CEMENTO" localSheetId="15">#REF!</definedName>
    <definedName name="CEMENTO" localSheetId="16">#REF!</definedName>
    <definedName name="CEMENTO">#REF!</definedName>
    <definedName name="CICESP" localSheetId="2">#REF!</definedName>
    <definedName name="CICESP" localSheetId="3">#REF!</definedName>
    <definedName name="CICESP" localSheetId="4">#REF!</definedName>
    <definedName name="CICESP" localSheetId="7">#REF!</definedName>
    <definedName name="CICESP" localSheetId="9">#REF!</definedName>
    <definedName name="CICESP" localSheetId="10">#REF!</definedName>
    <definedName name="CICESP" localSheetId="13">#REF!</definedName>
    <definedName name="CICESP" localSheetId="14">#REF!</definedName>
    <definedName name="CICESP" localSheetId="15">#REF!</definedName>
    <definedName name="CICESP" localSheetId="16">#REF!</definedName>
    <definedName name="CICESP">#REF!</definedName>
    <definedName name="CO" localSheetId="2">#REF!</definedName>
    <definedName name="CO" localSheetId="3">#REF!</definedName>
    <definedName name="CO" localSheetId="4">#REF!</definedName>
    <definedName name="CO" localSheetId="7">#REF!</definedName>
    <definedName name="CO" localSheetId="9">#REF!</definedName>
    <definedName name="CO" localSheetId="10">#REF!</definedName>
    <definedName name="CO" localSheetId="13">#REF!</definedName>
    <definedName name="CO" localSheetId="14">#REF!</definedName>
    <definedName name="CO" localSheetId="15">#REF!</definedName>
    <definedName name="CO" localSheetId="16">#REF!</definedName>
    <definedName name="CO">#REF!</definedName>
    <definedName name="COMB" localSheetId="2">#REF!</definedName>
    <definedName name="COMB" localSheetId="3">#REF!</definedName>
    <definedName name="COMB" localSheetId="4">#REF!</definedName>
    <definedName name="COMB" localSheetId="7">#REF!</definedName>
    <definedName name="COMB" localSheetId="9">#REF!</definedName>
    <definedName name="COMB" localSheetId="10">#REF!</definedName>
    <definedName name="COMB" localSheetId="13">#REF!</definedName>
    <definedName name="COMB" localSheetId="14">#REF!</definedName>
    <definedName name="COMB" localSheetId="15">#REF!</definedName>
    <definedName name="COMB" localSheetId="16">#REF!</definedName>
    <definedName name="COMB">#REF!</definedName>
    <definedName name="CONSTRUC" localSheetId="2">#REF!</definedName>
    <definedName name="CONSTRUC" localSheetId="3">#REF!</definedName>
    <definedName name="CONSTRUC" localSheetId="4">#REF!</definedName>
    <definedName name="CONSTRUC" localSheetId="7">#REF!</definedName>
    <definedName name="CONSTRUC" localSheetId="9">#REF!</definedName>
    <definedName name="CONSTRUC" localSheetId="10">#REF!</definedName>
    <definedName name="CONSTRUC" localSheetId="13">#REF!</definedName>
    <definedName name="CONSTRUC" localSheetId="14">#REF!</definedName>
    <definedName name="CONSTRUC" localSheetId="15">#REF!</definedName>
    <definedName name="CONSTRUC" localSheetId="16">#REF!</definedName>
    <definedName name="CONSTRUC">#REF!</definedName>
    <definedName name="DIFTA" localSheetId="2">#REF!</definedName>
    <definedName name="DIFTA" localSheetId="3">#REF!</definedName>
    <definedName name="DIFTA" localSheetId="4">#REF!</definedName>
    <definedName name="DIFTA" localSheetId="7">#REF!</definedName>
    <definedName name="DIFTA" localSheetId="9">#REF!</definedName>
    <definedName name="DIFTA" localSheetId="10">#REF!</definedName>
    <definedName name="DIFTA" localSheetId="13">#REF!</definedName>
    <definedName name="DIFTA" localSheetId="14">#REF!</definedName>
    <definedName name="DIFTA" localSheetId="15">#REF!</definedName>
    <definedName name="DIFTA" localSheetId="16">#REF!</definedName>
    <definedName name="DIFTA">#REF!</definedName>
    <definedName name="EEI" localSheetId="2">#REF!</definedName>
    <definedName name="EEI" localSheetId="3">#REF!</definedName>
    <definedName name="EEI" localSheetId="4">#REF!</definedName>
    <definedName name="EEI" localSheetId="7">#REF!</definedName>
    <definedName name="EEI" localSheetId="9">#REF!</definedName>
    <definedName name="EEI" localSheetId="10">#REF!</definedName>
    <definedName name="EEI" localSheetId="13">#REF!</definedName>
    <definedName name="EEI" localSheetId="14">#REF!</definedName>
    <definedName name="EEI" localSheetId="15">#REF!</definedName>
    <definedName name="EEI" localSheetId="16">#REF!</definedName>
    <definedName name="EEI">#REF!</definedName>
    <definedName name="EMPLEO" localSheetId="2">#REF!</definedName>
    <definedName name="EMPLEO" localSheetId="3">#REF!</definedName>
    <definedName name="EMPLEO" localSheetId="4">#REF!</definedName>
    <definedName name="EMPLEO" localSheetId="7">#REF!</definedName>
    <definedName name="EMPLEO" localSheetId="9">#REF!</definedName>
    <definedName name="EMPLEO" localSheetId="10">#REF!</definedName>
    <definedName name="EMPLEO" localSheetId="13">#REF!</definedName>
    <definedName name="EMPLEO" localSheetId="14">#REF!</definedName>
    <definedName name="EMPLEO" localSheetId="15">#REF!</definedName>
    <definedName name="EMPLEO" localSheetId="16">#REF!</definedName>
    <definedName name="EMPLEO">#REF!</definedName>
    <definedName name="EPH" localSheetId="2">#REF!</definedName>
    <definedName name="EPH" localSheetId="3">#REF!</definedName>
    <definedName name="EPH" localSheetId="4">#REF!</definedName>
    <definedName name="EPH" localSheetId="7">#REF!</definedName>
    <definedName name="EPH" localSheetId="9">#REF!</definedName>
    <definedName name="EPH" localSheetId="10">#REF!</definedName>
    <definedName name="EPH" localSheetId="13">#REF!</definedName>
    <definedName name="EPH" localSheetId="14">#REF!</definedName>
    <definedName name="EPH" localSheetId="15">#REF!</definedName>
    <definedName name="EPH" localSheetId="16">#REF!</definedName>
    <definedName name="EPH">#REF!</definedName>
    <definedName name="EPH_POB" localSheetId="2">#REF!</definedName>
    <definedName name="EPH_POB" localSheetId="3">#REF!</definedName>
    <definedName name="EPH_POB" localSheetId="4">#REF!</definedName>
    <definedName name="EPH_POB" localSheetId="7">#REF!</definedName>
    <definedName name="EPH_POB" localSheetId="9">#REF!</definedName>
    <definedName name="EPH_POB" localSheetId="10">#REF!</definedName>
    <definedName name="EPH_POB" localSheetId="13">#REF!</definedName>
    <definedName name="EPH_POB" localSheetId="14">#REF!</definedName>
    <definedName name="EPH_POB" localSheetId="15">#REF!</definedName>
    <definedName name="EPH_POB" localSheetId="16">#REF!</definedName>
    <definedName name="EPH_POB">#REF!</definedName>
    <definedName name="FAE_BOVINOS" localSheetId="2">#REF!</definedName>
    <definedName name="FAE_BOVINOS" localSheetId="3">#REF!</definedName>
    <definedName name="FAE_BOVINOS" localSheetId="4">#REF!</definedName>
    <definedName name="FAE_BOVINOS" localSheetId="7">#REF!</definedName>
    <definedName name="FAE_BOVINOS" localSheetId="9">#REF!</definedName>
    <definedName name="FAE_BOVINOS" localSheetId="10">#REF!</definedName>
    <definedName name="FAE_BOVINOS" localSheetId="13">#REF!</definedName>
    <definedName name="FAE_BOVINOS" localSheetId="14">#REF!</definedName>
    <definedName name="FAE_BOVINOS" localSheetId="15">#REF!</definedName>
    <definedName name="FAE_BOVINOS" localSheetId="16">#REF!</definedName>
    <definedName name="FAE_BOVINOS">#REF!</definedName>
    <definedName name="Flor" localSheetId="9">#REF!</definedName>
    <definedName name="Flor">#REF!</definedName>
    <definedName name="GAS" localSheetId="2">#REF!</definedName>
    <definedName name="GAS" localSheetId="3">#REF!</definedName>
    <definedName name="GAS" localSheetId="4">#REF!</definedName>
    <definedName name="GAS" localSheetId="7">#REF!</definedName>
    <definedName name="GAS" localSheetId="9">#REF!</definedName>
    <definedName name="GAS" localSheetId="10">#REF!</definedName>
    <definedName name="GAS" localSheetId="13">#REF!</definedName>
    <definedName name="GAS" localSheetId="14">#REF!</definedName>
    <definedName name="GAS" localSheetId="15">#REF!</definedName>
    <definedName name="GAS" localSheetId="16">#REF!</definedName>
    <definedName name="GAS">#REF!</definedName>
    <definedName name="ICC_FM" localSheetId="2">#REF!</definedName>
    <definedName name="ICC_FM" localSheetId="3">#REF!</definedName>
    <definedName name="ICC_FM" localSheetId="4">#REF!</definedName>
    <definedName name="ICC_FM" localSheetId="7">#REF!</definedName>
    <definedName name="ICC_FM" localSheetId="9">#REF!</definedName>
    <definedName name="ICC_FM" localSheetId="10">#REF!</definedName>
    <definedName name="ICC_FM" localSheetId="13">#REF!</definedName>
    <definedName name="ICC_FM" localSheetId="14">#REF!</definedName>
    <definedName name="ICC_FM" localSheetId="15">#REF!</definedName>
    <definedName name="ICC_FM" localSheetId="16">#REF!</definedName>
    <definedName name="ICC_FM">#REF!</definedName>
    <definedName name="IDL_UTDT" localSheetId="2">#REF!</definedName>
    <definedName name="IDL_UTDT" localSheetId="3">#REF!</definedName>
    <definedName name="IDL_UTDT" localSheetId="4">#REF!</definedName>
    <definedName name="IDL_UTDT" localSheetId="7">#REF!</definedName>
    <definedName name="IDL_UTDT" localSheetId="9">#REF!</definedName>
    <definedName name="IDL_UTDT" localSheetId="10">#REF!</definedName>
    <definedName name="IDL_UTDT" localSheetId="13">#REF!</definedName>
    <definedName name="IDL_UTDT" localSheetId="14">#REF!</definedName>
    <definedName name="IDL_UTDT" localSheetId="15">#REF!</definedName>
    <definedName name="IDL_UTDT" localSheetId="16">#REF!</definedName>
    <definedName name="IDL_UTDT">#REF!</definedName>
    <definedName name="IND_ACEITERA" localSheetId="2">#REF!</definedName>
    <definedName name="IND_ACEITERA" localSheetId="3">#REF!</definedName>
    <definedName name="IND_ACEITERA" localSheetId="4">#REF!</definedName>
    <definedName name="IND_ACEITERA" localSheetId="7">#REF!</definedName>
    <definedName name="IND_ACEITERA" localSheetId="9">#REF!</definedName>
    <definedName name="IND_ACEITERA" localSheetId="10">#REF!</definedName>
    <definedName name="IND_ACEITERA" localSheetId="13">#REF!</definedName>
    <definedName name="IND_ACEITERA" localSheetId="14">#REF!</definedName>
    <definedName name="IND_ACEITERA" localSheetId="15">#REF!</definedName>
    <definedName name="IND_ACEITERA" localSheetId="16">#REF!</definedName>
    <definedName name="IND_ACEITERA">#REF!</definedName>
    <definedName name="IPC_GBA" localSheetId="2">#REF!</definedName>
    <definedName name="IPC_GBA" localSheetId="3">#REF!</definedName>
    <definedName name="IPC_GBA" localSheetId="4">#REF!</definedName>
    <definedName name="IPC_GBA" localSheetId="7">#REF!</definedName>
    <definedName name="IPC_GBA" localSheetId="9">#REF!</definedName>
    <definedName name="IPC_GBA" localSheetId="10">#REF!</definedName>
    <definedName name="IPC_GBA" localSheetId="13">#REF!</definedName>
    <definedName name="IPC_GBA" localSheetId="14">#REF!</definedName>
    <definedName name="IPC_GBA" localSheetId="15">#REF!</definedName>
    <definedName name="IPC_GBA" localSheetId="16">#REF!</definedName>
    <definedName name="IPC_GBA">#REF!</definedName>
    <definedName name="IPC_NAC" localSheetId="2">#REF!</definedName>
    <definedName name="IPC_NAC" localSheetId="3">#REF!</definedName>
    <definedName name="IPC_NAC" localSheetId="4">#REF!</definedName>
    <definedName name="IPC_NAC" localSheetId="7">#REF!</definedName>
    <definedName name="IPC_NAC" localSheetId="9">#REF!</definedName>
    <definedName name="IPC_NAC" localSheetId="10">#REF!</definedName>
    <definedName name="IPC_NAC" localSheetId="13">#REF!</definedName>
    <definedName name="IPC_NAC" localSheetId="14">#REF!</definedName>
    <definedName name="IPC_NAC" localSheetId="15">#REF!</definedName>
    <definedName name="IPC_NAC" localSheetId="16">#REF!</definedName>
    <definedName name="IPC_NAC">#REF!</definedName>
    <definedName name="IPC_SFE" localSheetId="2">#REF!</definedName>
    <definedName name="IPC_SFE" localSheetId="3">#REF!</definedName>
    <definedName name="IPC_SFE" localSheetId="4">#REF!</definedName>
    <definedName name="IPC_SFE" localSheetId="7">#REF!</definedName>
    <definedName name="IPC_SFE" localSheetId="9">#REF!</definedName>
    <definedName name="IPC_SFE" localSheetId="10">#REF!</definedName>
    <definedName name="IPC_SFE" localSheetId="13">#REF!</definedName>
    <definedName name="IPC_SFE" localSheetId="14">#REF!</definedName>
    <definedName name="IPC_SFE" localSheetId="15">#REF!</definedName>
    <definedName name="IPC_SFE" localSheetId="16">#REF!</definedName>
    <definedName name="IPC_SFE">#REF!</definedName>
    <definedName name="IPM" localSheetId="2">#REF!</definedName>
    <definedName name="IPM" localSheetId="3">#REF!</definedName>
    <definedName name="IPM" localSheetId="4">#REF!</definedName>
    <definedName name="IPM" localSheetId="7">#REF!</definedName>
    <definedName name="IPM" localSheetId="9">#REF!</definedName>
    <definedName name="IPM" localSheetId="10">#REF!</definedName>
    <definedName name="IPM" localSheetId="13">#REF!</definedName>
    <definedName name="IPM" localSheetId="14">#REF!</definedName>
    <definedName name="IPM" localSheetId="15">#REF!</definedName>
    <definedName name="IPM" localSheetId="16">#REF!</definedName>
    <definedName name="IPM">#REF!</definedName>
    <definedName name="IPMPE" localSheetId="2">#REF!</definedName>
    <definedName name="IPMPE" localSheetId="3">#REF!</definedName>
    <definedName name="IPMPE" localSheetId="4">#REF!</definedName>
    <definedName name="IPMPE" localSheetId="7">#REF!</definedName>
    <definedName name="IPMPE" localSheetId="9">#REF!</definedName>
    <definedName name="IPMPE" localSheetId="10">#REF!</definedName>
    <definedName name="IPMPE" localSheetId="13">#REF!</definedName>
    <definedName name="IPMPE" localSheetId="14">#REF!</definedName>
    <definedName name="IPMPE" localSheetId="15">#REF!</definedName>
    <definedName name="IPMPE" localSheetId="16">#REF!</definedName>
    <definedName name="IPMPE">#REF!</definedName>
    <definedName name="IRR" localSheetId="2">#REF!</definedName>
    <definedName name="IRR" localSheetId="3">#REF!</definedName>
    <definedName name="IRR" localSheetId="4">#REF!</definedName>
    <definedName name="IRR" localSheetId="7">#REF!</definedName>
    <definedName name="IRR" localSheetId="9">#REF!</definedName>
    <definedName name="IRR" localSheetId="10">#REF!</definedName>
    <definedName name="IRR" localSheetId="13">#REF!</definedName>
    <definedName name="IRR" localSheetId="14">#REF!</definedName>
    <definedName name="IRR" localSheetId="15">#REF!</definedName>
    <definedName name="IRR" localSheetId="16">#REF!</definedName>
    <definedName name="IRR">#REF!</definedName>
    <definedName name="LACTEA" localSheetId="2">#REF!</definedName>
    <definedName name="LACTEA" localSheetId="3">#REF!</definedName>
    <definedName name="LACTEA" localSheetId="4">#REF!</definedName>
    <definedName name="LACTEA" localSheetId="7">#REF!</definedName>
    <definedName name="LACTEA" localSheetId="9">#REF!</definedName>
    <definedName name="LACTEA" localSheetId="10">#REF!</definedName>
    <definedName name="LACTEA" localSheetId="13">#REF!</definedName>
    <definedName name="LACTEA" localSheetId="14">#REF!</definedName>
    <definedName name="LACTEA" localSheetId="15">#REF!</definedName>
    <definedName name="LACTEA" localSheetId="16">#REF!</definedName>
    <definedName name="LACTEA">#REF!</definedName>
    <definedName name="MAQ_AGR" localSheetId="2">#REF!</definedName>
    <definedName name="MAQ_AGR" localSheetId="3">#REF!</definedName>
    <definedName name="MAQ_AGR" localSheetId="4">#REF!</definedName>
    <definedName name="MAQ_AGR" localSheetId="7">#REF!</definedName>
    <definedName name="MAQ_AGR" localSheetId="9">#REF!</definedName>
    <definedName name="MAQ_AGR" localSheetId="10">#REF!</definedName>
    <definedName name="MAQ_AGR" localSheetId="13">#REF!</definedName>
    <definedName name="MAQ_AGR" localSheetId="14">#REF!</definedName>
    <definedName name="MAQ_AGR" localSheetId="15">#REF!</definedName>
    <definedName name="MAQ_AGR" localSheetId="16">#REF!</definedName>
    <definedName name="MAQ_AGR">#REF!</definedName>
    <definedName name="NA" localSheetId="2">#REF!</definedName>
    <definedName name="NA" localSheetId="3">#REF!</definedName>
    <definedName name="NA" localSheetId="4">#REF!</definedName>
    <definedName name="NA" localSheetId="7">#REF!</definedName>
    <definedName name="NA" localSheetId="9">#REF!</definedName>
    <definedName name="NA" localSheetId="10">#REF!</definedName>
    <definedName name="NA" localSheetId="13">#REF!</definedName>
    <definedName name="NA" localSheetId="14">#REF!</definedName>
    <definedName name="NA" localSheetId="15">#REF!</definedName>
    <definedName name="NA" localSheetId="16">#REF!</definedName>
    <definedName name="NA">#REF!</definedName>
    <definedName name="PATENTES" localSheetId="2">#REF!</definedName>
    <definedName name="PATENTES" localSheetId="3">#REF!</definedName>
    <definedName name="PATENTES" localSheetId="4">#REF!</definedName>
    <definedName name="PATENTES" localSheetId="7">#REF!</definedName>
    <definedName name="PATENTES" localSheetId="9">#REF!</definedName>
    <definedName name="PATENTES" localSheetId="10">#REF!</definedName>
    <definedName name="PATENTES" localSheetId="13">#REF!</definedName>
    <definedName name="PATENTES" localSheetId="14">#REF!</definedName>
    <definedName name="PATENTES" localSheetId="15">#REF!</definedName>
    <definedName name="PATENTES" localSheetId="16">#REF!</definedName>
    <definedName name="PATENTES">#REF!</definedName>
    <definedName name="PBG" localSheetId="2">#REF!</definedName>
    <definedName name="PBG" localSheetId="3">#REF!</definedName>
    <definedName name="PBG" localSheetId="4">#REF!</definedName>
    <definedName name="PBG" localSheetId="7">#REF!</definedName>
    <definedName name="PBG" localSheetId="9">#REF!</definedName>
    <definedName name="PBG" localSheetId="10">#REF!</definedName>
    <definedName name="PBG" localSheetId="13">#REF!</definedName>
    <definedName name="PBG" localSheetId="14">#REF!</definedName>
    <definedName name="PBG" localSheetId="15">#REF!</definedName>
    <definedName name="PBG" localSheetId="16">#REF!</definedName>
    <definedName name="PBG">#REF!</definedName>
    <definedName name="PGCLAS" localSheetId="2">#REF!</definedName>
    <definedName name="PGCLAS" localSheetId="3">#REF!</definedName>
    <definedName name="PGCLAS" localSheetId="4">#REF!</definedName>
    <definedName name="PGCLAS" localSheetId="7">#REF!</definedName>
    <definedName name="PGCLAS" localSheetId="9">#REF!</definedName>
    <definedName name="PGCLAS" localSheetId="10">#REF!</definedName>
    <definedName name="PGCLAS" localSheetId="13">#REF!</definedName>
    <definedName name="PGCLAS" localSheetId="14">#REF!</definedName>
    <definedName name="PGCLAS" localSheetId="15">#REF!</definedName>
    <definedName name="PGCLAS" localSheetId="16">#REF!</definedName>
    <definedName name="PGCLAS">#REF!</definedName>
    <definedName name="PGCREC" localSheetId="2">#REF!</definedName>
    <definedName name="PGCREC" localSheetId="3">#REF!</definedName>
    <definedName name="PGCREC" localSheetId="4">#REF!</definedName>
    <definedName name="PGCREC" localSheetId="7">#REF!</definedName>
    <definedName name="PGCREC" localSheetId="9">#REF!</definedName>
    <definedName name="PGCREC" localSheetId="10">#REF!</definedName>
    <definedName name="PGCREC" localSheetId="13">#REF!</definedName>
    <definedName name="PGCREC" localSheetId="14">#REF!</definedName>
    <definedName name="PGCREC" localSheetId="15">#REF!</definedName>
    <definedName name="PGCREC" localSheetId="16">#REF!</definedName>
    <definedName name="PGCREC">#REF!</definedName>
    <definedName name="Puerto" localSheetId="9">#REF!</definedName>
    <definedName name="Puerto">#REF!</definedName>
    <definedName name="REC" localSheetId="2">#REF!</definedName>
    <definedName name="REC" localSheetId="3">#REF!</definedName>
    <definedName name="REC" localSheetId="4">#REF!</definedName>
    <definedName name="REC" localSheetId="7">#REF!</definedName>
    <definedName name="REC" localSheetId="9">#REF!</definedName>
    <definedName name="REC" localSheetId="10">#REF!</definedName>
    <definedName name="REC" localSheetId="13">#REF!</definedName>
    <definedName name="REC" localSheetId="14">#REF!</definedName>
    <definedName name="REC" localSheetId="15">#REF!</definedName>
    <definedName name="REC" localSheetId="16">#REF!</definedName>
    <definedName name="REC">#REF!</definedName>
    <definedName name="sct" localSheetId="2">#REF!</definedName>
    <definedName name="sct" localSheetId="3">#REF!</definedName>
    <definedName name="sct" localSheetId="4">#REF!</definedName>
    <definedName name="sct" localSheetId="7">#REF!</definedName>
    <definedName name="sct" localSheetId="9">#REF!</definedName>
    <definedName name="sct" localSheetId="10">#REF!</definedName>
    <definedName name="sct" localSheetId="13">#REF!</definedName>
    <definedName name="sct" localSheetId="14">#REF!</definedName>
    <definedName name="sct" localSheetId="15">#REF!</definedName>
    <definedName name="sct" localSheetId="16">#REF!</definedName>
    <definedName name="sct">#REF!</definedName>
    <definedName name="T" localSheetId="2">#REF!</definedName>
    <definedName name="T" localSheetId="3">#REF!</definedName>
    <definedName name="T" localSheetId="4">#REF!</definedName>
    <definedName name="T" localSheetId="7">#REF!</definedName>
    <definedName name="T" localSheetId="9">#REF!</definedName>
    <definedName name="T" localSheetId="10">#REF!</definedName>
    <definedName name="T" localSheetId="13">#REF!</definedName>
    <definedName name="T" localSheetId="14">#REF!</definedName>
    <definedName name="T" localSheetId="15">#REF!</definedName>
    <definedName name="T" localSheetId="16">#REF!</definedName>
    <definedName name="T">#REF!</definedName>
    <definedName name="Trigo" localSheetId="2">#REF!</definedName>
    <definedName name="Trigo" localSheetId="3">#REF!</definedName>
    <definedName name="Trigo" localSheetId="4">#REF!</definedName>
    <definedName name="Trigo" localSheetId="7">#REF!</definedName>
    <definedName name="Trigo" localSheetId="9">#REF!</definedName>
    <definedName name="Trigo" localSheetId="10">#REF!</definedName>
    <definedName name="Trigo" localSheetId="13">#REF!</definedName>
    <definedName name="Trigo" localSheetId="14">#REF!</definedName>
    <definedName name="Trigo" localSheetId="15">#REF!</definedName>
    <definedName name="Trigo" localSheetId="16">#REF!</definedName>
    <definedName name="Trigo">#REF!</definedName>
    <definedName name="VARCRI" localSheetId="2">#REF!</definedName>
    <definedName name="VARCRI" localSheetId="3">#REF!</definedName>
    <definedName name="VARCRI" localSheetId="4">#REF!</definedName>
    <definedName name="VARCRI" localSheetId="7">#REF!</definedName>
    <definedName name="VARCRI" localSheetId="9">#REF!</definedName>
    <definedName name="VARCRI" localSheetId="10">#REF!</definedName>
    <definedName name="VARCRI" localSheetId="13">#REF!</definedName>
    <definedName name="VARCRI" localSheetId="14">#REF!</definedName>
    <definedName name="VARCRI" localSheetId="15">#REF!</definedName>
    <definedName name="VARCRI" localSheetId="16">#REF!</definedName>
    <definedName name="VARCRI">#REF!</definedName>
    <definedName name="VARTA" localSheetId="2">#REF!</definedName>
    <definedName name="VARTA" localSheetId="3">#REF!</definedName>
    <definedName name="VARTA" localSheetId="4">#REF!</definedName>
    <definedName name="VARTA" localSheetId="7">#REF!</definedName>
    <definedName name="VARTA" localSheetId="9">#REF!</definedName>
    <definedName name="VARTA" localSheetId="10">#REF!</definedName>
    <definedName name="VARTA" localSheetId="13">#REF!</definedName>
    <definedName name="VARTA" localSheetId="14">#REF!</definedName>
    <definedName name="VARTA" localSheetId="15">#REF!</definedName>
    <definedName name="VARTA" localSheetId="16">#REF!</definedName>
    <definedName name="VARTA">#REF!</definedName>
    <definedName name="VENTAS" localSheetId="2">#REF!</definedName>
    <definedName name="VENTAS" localSheetId="3">#REF!</definedName>
    <definedName name="VENTAS" localSheetId="4">#REF!</definedName>
    <definedName name="VENTAS" localSheetId="7">#REF!</definedName>
    <definedName name="VENTAS" localSheetId="9">#REF!</definedName>
    <definedName name="VENTAS" localSheetId="10">#REF!</definedName>
    <definedName name="VENTAS" localSheetId="13">#REF!</definedName>
    <definedName name="VENTAS" localSheetId="14">#REF!</definedName>
    <definedName name="VENTAS" localSheetId="15">#REF!</definedName>
    <definedName name="VENTAS" localSheetId="16">#REF!</definedName>
    <definedName name="VENTAS">#REF!</definedName>
    <definedName name="XCER" localSheetId="2">#REF!</definedName>
    <definedName name="XCER" localSheetId="3">#REF!</definedName>
    <definedName name="XCER" localSheetId="4">#REF!</definedName>
    <definedName name="XCER" localSheetId="7">#REF!</definedName>
    <definedName name="XCER" localSheetId="9">#REF!</definedName>
    <definedName name="XCER" localSheetId="10">#REF!</definedName>
    <definedName name="XCER" localSheetId="13">#REF!</definedName>
    <definedName name="XCER" localSheetId="14">#REF!</definedName>
    <definedName name="XCER" localSheetId="15">#REF!</definedName>
    <definedName name="XCER" localSheetId="16">#REF!</definedName>
    <definedName name="XCER">#REF!</definedName>
    <definedName name="XXXXX" localSheetId="9">#REF!</definedName>
    <definedName name="XX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4" roundtripDataSignature="AMtx7mhIuchgI77vsyqM7yWtEbjpa9eMpw=="/>
    </ext>
  </extLst>
</workbook>
</file>

<file path=xl/calcChain.xml><?xml version="1.0" encoding="utf-8"?>
<calcChain xmlns="http://schemas.openxmlformats.org/spreadsheetml/2006/main">
  <c r="L18" i="16" l="1"/>
  <c r="F25" i="16"/>
  <c r="K25" i="16"/>
  <c r="L25" i="16"/>
  <c r="F26" i="16"/>
  <c r="L26" i="16" s="1"/>
  <c r="K26" i="16"/>
  <c r="F27" i="16"/>
  <c r="K27" i="16"/>
  <c r="L27" i="16"/>
  <c r="F28" i="16"/>
  <c r="L28" i="16" s="1"/>
  <c r="K28" i="16"/>
  <c r="F29" i="16"/>
  <c r="L29" i="16" s="1"/>
  <c r="K29" i="16"/>
  <c r="F30" i="16"/>
  <c r="K30" i="16"/>
  <c r="L30" i="16"/>
  <c r="B25" i="15"/>
  <c r="C25" i="15"/>
  <c r="B26" i="15"/>
  <c r="C26" i="15" s="1"/>
  <c r="B27" i="15"/>
  <c r="C27" i="15"/>
  <c r="B28" i="15"/>
  <c r="C28" i="15"/>
  <c r="B29" i="15"/>
  <c r="C29" i="15"/>
  <c r="B30" i="15"/>
  <c r="C30" i="15"/>
  <c r="F25" i="14"/>
  <c r="F26" i="14"/>
  <c r="F27" i="14"/>
  <c r="F28" i="14"/>
  <c r="F29" i="14"/>
  <c r="F30" i="14"/>
  <c r="A421" i="20"/>
  <c r="A420" i="20"/>
  <c r="A419" i="20"/>
  <c r="A418" i="20"/>
  <c r="A121" i="13"/>
  <c r="A120" i="13"/>
  <c r="A119" i="13"/>
  <c r="A118" i="13"/>
  <c r="A229" i="10" l="1"/>
  <c r="A228" i="10"/>
  <c r="A227" i="10"/>
  <c r="A226" i="10"/>
  <c r="F110" i="23"/>
  <c r="G110" i="23"/>
  <c r="F111" i="23"/>
  <c r="G111" i="23"/>
  <c r="F112" i="23"/>
  <c r="G112" i="23"/>
  <c r="F113" i="23"/>
  <c r="G113" i="23"/>
  <c r="F114" i="23"/>
  <c r="G114" i="23"/>
  <c r="F115" i="23"/>
  <c r="G115" i="23"/>
  <c r="F116" i="23"/>
  <c r="G116" i="23"/>
  <c r="F117" i="23"/>
  <c r="G117" i="23"/>
  <c r="F28" i="9"/>
  <c r="J28" i="9"/>
  <c r="F29" i="9"/>
  <c r="J29" i="9"/>
  <c r="F30" i="9"/>
  <c r="J30" i="9"/>
  <c r="F31" i="9"/>
  <c r="J31" i="9"/>
  <c r="F32" i="9"/>
  <c r="J32" i="9"/>
  <c r="F122" i="23"/>
  <c r="G122" i="23"/>
  <c r="F123" i="23"/>
  <c r="G123" i="23"/>
  <c r="F124" i="23"/>
  <c r="G124" i="23"/>
  <c r="F125" i="23"/>
  <c r="G125" i="23"/>
  <c r="F126" i="23"/>
  <c r="G126" i="23"/>
  <c r="F127" i="23"/>
  <c r="G127" i="23"/>
  <c r="F128" i="23"/>
  <c r="G128" i="23"/>
  <c r="F129" i="23"/>
  <c r="G129" i="23"/>
  <c r="F130" i="23"/>
  <c r="G130" i="23"/>
  <c r="F131" i="23"/>
  <c r="G131" i="23"/>
  <c r="F132" i="23"/>
  <c r="G132" i="23"/>
  <c r="F133" i="23"/>
  <c r="G133" i="23"/>
  <c r="F134" i="23"/>
  <c r="G134" i="23"/>
  <c r="F135" i="23"/>
  <c r="G135" i="23"/>
  <c r="F136" i="23"/>
  <c r="G136" i="23"/>
  <c r="F137" i="23"/>
  <c r="G137" i="23"/>
  <c r="F138" i="23"/>
  <c r="G138" i="23"/>
  <c r="F139" i="23"/>
  <c r="G139" i="23"/>
  <c r="F140" i="23"/>
  <c r="G140" i="23"/>
  <c r="F141" i="23"/>
  <c r="G141" i="23"/>
  <c r="F142" i="23"/>
  <c r="G142" i="23"/>
  <c r="F143" i="23"/>
  <c r="G143" i="23"/>
  <c r="F144" i="23"/>
  <c r="G144" i="23"/>
  <c r="F145" i="23"/>
  <c r="G145" i="23"/>
  <c r="F146" i="23"/>
  <c r="G146" i="23"/>
  <c r="F147" i="23"/>
  <c r="G147" i="23"/>
  <c r="F148" i="23"/>
  <c r="G148" i="23"/>
  <c r="F149" i="23"/>
  <c r="G149" i="23"/>
  <c r="F150" i="23"/>
  <c r="G150" i="23"/>
  <c r="F151" i="23"/>
  <c r="G151" i="23"/>
  <c r="F152" i="23"/>
  <c r="G152" i="23"/>
  <c r="F153" i="23"/>
  <c r="G153" i="23"/>
  <c r="F154" i="23"/>
  <c r="G154" i="23"/>
  <c r="F155" i="23"/>
  <c r="G155" i="23"/>
  <c r="F156" i="23"/>
  <c r="G156" i="23"/>
  <c r="F157" i="23"/>
  <c r="G157" i="23"/>
  <c r="F158" i="23"/>
  <c r="G158" i="23"/>
  <c r="F159" i="23"/>
  <c r="G159" i="23"/>
  <c r="F160" i="23"/>
  <c r="G160" i="23"/>
  <c r="F161" i="23"/>
  <c r="G161" i="23"/>
  <c r="F162" i="23"/>
  <c r="G162" i="23"/>
  <c r="F163" i="23"/>
  <c r="G163" i="23"/>
  <c r="F164" i="23"/>
  <c r="G164" i="23"/>
  <c r="F165" i="23"/>
  <c r="G165" i="23"/>
  <c r="F166" i="23"/>
  <c r="G166" i="23"/>
  <c r="F167" i="23"/>
  <c r="G167" i="23"/>
  <c r="F168" i="23"/>
  <c r="G168" i="23"/>
  <c r="F169" i="23"/>
  <c r="G169" i="23"/>
  <c r="F170" i="23"/>
  <c r="G170" i="23"/>
  <c r="F171" i="23"/>
  <c r="G171" i="23"/>
  <c r="F172" i="23"/>
  <c r="G172" i="23"/>
  <c r="F173" i="23"/>
  <c r="G173" i="23"/>
  <c r="F174" i="23"/>
  <c r="G174" i="23"/>
  <c r="F175" i="23"/>
  <c r="G175" i="23"/>
  <c r="F176" i="23"/>
  <c r="G176" i="23"/>
  <c r="F177" i="23"/>
  <c r="G177" i="23"/>
  <c r="F178" i="23"/>
  <c r="G178" i="23"/>
  <c r="F179" i="23"/>
  <c r="G179" i="23"/>
  <c r="F180" i="23"/>
  <c r="G180" i="23"/>
  <c r="F181" i="23"/>
  <c r="G181" i="23"/>
  <c r="F182" i="23"/>
  <c r="G182" i="23"/>
  <c r="F183" i="23"/>
  <c r="G183" i="23"/>
  <c r="F184" i="23"/>
  <c r="G184" i="23"/>
  <c r="F185" i="23"/>
  <c r="G185" i="23"/>
  <c r="F186" i="23"/>
  <c r="G186" i="23"/>
  <c r="F187" i="23"/>
  <c r="G187" i="23"/>
  <c r="F188" i="23"/>
  <c r="G188" i="23"/>
  <c r="F189" i="23"/>
  <c r="G189" i="23"/>
  <c r="C182" i="25"/>
  <c r="D182" i="25" s="1"/>
  <c r="C183" i="25"/>
  <c r="D183" i="25" s="1"/>
  <c r="C184" i="25"/>
  <c r="D184" i="25" s="1"/>
  <c r="E184" i="25"/>
  <c r="C185" i="25"/>
  <c r="D185" i="25" s="1"/>
  <c r="E185" i="25"/>
  <c r="C186" i="25"/>
  <c r="D186" i="25" s="1"/>
  <c r="C187" i="25"/>
  <c r="E187" i="25" s="1"/>
  <c r="C188" i="25"/>
  <c r="D188" i="25"/>
  <c r="E188" i="25"/>
  <c r="C189" i="25"/>
  <c r="D189" i="25" s="1"/>
  <c r="C190" i="25"/>
  <c r="D190" i="25" s="1"/>
  <c r="C191" i="25"/>
  <c r="E191" i="25" s="1"/>
  <c r="D191" i="25"/>
  <c r="C192" i="25"/>
  <c r="E192" i="25"/>
  <c r="C193" i="25"/>
  <c r="D193" i="25"/>
  <c r="E193" i="25"/>
  <c r="C194" i="25"/>
  <c r="D194" i="25" s="1"/>
  <c r="C195" i="25"/>
  <c r="E195" i="25" s="1"/>
  <c r="C196" i="25"/>
  <c r="D196" i="25"/>
  <c r="E196" i="25"/>
  <c r="C197" i="25"/>
  <c r="D197" i="25" s="1"/>
  <c r="C198" i="25"/>
  <c r="D198" i="25" s="1"/>
  <c r="C199" i="25"/>
  <c r="E199" i="25" s="1"/>
  <c r="D199" i="25"/>
  <c r="C200" i="25"/>
  <c r="E200" i="25"/>
  <c r="C201" i="25"/>
  <c r="D201" i="25"/>
  <c r="E201" i="25"/>
  <c r="C202" i="25"/>
  <c r="D202" i="25" s="1"/>
  <c r="C203" i="25"/>
  <c r="E203" i="25" s="1"/>
  <c r="C204" i="25"/>
  <c r="D204" i="25"/>
  <c r="E204" i="25"/>
  <c r="C205" i="25"/>
  <c r="D205" i="25" s="1"/>
  <c r="C206" i="25"/>
  <c r="D206" i="25" s="1"/>
  <c r="C207" i="25"/>
  <c r="E207" i="25" s="1"/>
  <c r="D207" i="25"/>
  <c r="C208" i="25"/>
  <c r="E208" i="25"/>
  <c r="C209" i="25"/>
  <c r="D209" i="25"/>
  <c r="E209" i="25"/>
  <c r="C210" i="25"/>
  <c r="D210" i="25" s="1"/>
  <c r="C211" i="25"/>
  <c r="E211" i="25" s="1"/>
  <c r="C212" i="25"/>
  <c r="D212" i="25"/>
  <c r="E212" i="25"/>
  <c r="C213" i="25"/>
  <c r="D213" i="25" s="1"/>
  <c r="C214" i="25"/>
  <c r="D214" i="25" s="1"/>
  <c r="C215" i="25"/>
  <c r="E215" i="25" s="1"/>
  <c r="D215" i="25"/>
  <c r="C216" i="25"/>
  <c r="E216" i="25"/>
  <c r="C217" i="25"/>
  <c r="D217" i="25"/>
  <c r="E217" i="25"/>
  <c r="C218" i="25"/>
  <c r="D218" i="25" s="1"/>
  <c r="C219" i="25"/>
  <c r="E219" i="25" s="1"/>
  <c r="C220" i="25"/>
  <c r="D220" i="25"/>
  <c r="E220" i="25"/>
  <c r="C221" i="25"/>
  <c r="D221" i="25" s="1"/>
  <c r="C222" i="25"/>
  <c r="D222" i="25" s="1"/>
  <c r="C223" i="25"/>
  <c r="E223" i="25" s="1"/>
  <c r="D223" i="25"/>
  <c r="C224" i="25"/>
  <c r="E224" i="25"/>
  <c r="C225" i="25"/>
  <c r="D225" i="25"/>
  <c r="E225" i="25"/>
  <c r="C226" i="25"/>
  <c r="D226" i="25" s="1"/>
  <c r="C227" i="25"/>
  <c r="E227" i="25" s="1"/>
  <c r="C228" i="25"/>
  <c r="D228" i="25"/>
  <c r="E228" i="25"/>
  <c r="C229" i="25"/>
  <c r="D229" i="25" s="1"/>
  <c r="C230" i="25"/>
  <c r="D230" i="25" s="1"/>
  <c r="C231" i="25"/>
  <c r="E231" i="25" s="1"/>
  <c r="D231" i="25"/>
  <c r="C232" i="25"/>
  <c r="E232" i="25"/>
  <c r="C233" i="25"/>
  <c r="D233" i="25"/>
  <c r="E233" i="25"/>
  <c r="C234" i="25"/>
  <c r="D234" i="25" s="1"/>
  <c r="C235" i="25"/>
  <c r="E235" i="25" s="1"/>
  <c r="C236" i="25"/>
  <c r="D236" i="25"/>
  <c r="E236" i="25"/>
  <c r="C237" i="25"/>
  <c r="D237" i="25" s="1"/>
  <c r="C238" i="25"/>
  <c r="D238" i="25" s="1"/>
  <c r="C239" i="25"/>
  <c r="E239" i="25" s="1"/>
  <c r="D239" i="25"/>
  <c r="C240" i="25"/>
  <c r="E240" i="25"/>
  <c r="C241" i="25"/>
  <c r="D241" i="25"/>
  <c r="E241" i="25"/>
  <c r="C242" i="25"/>
  <c r="D242" i="25" s="1"/>
  <c r="C243" i="25"/>
  <c r="E243" i="25" s="1"/>
  <c r="C244" i="25"/>
  <c r="D244" i="25"/>
  <c r="E244" i="25"/>
  <c r="C245" i="25"/>
  <c r="D245" i="25" s="1"/>
  <c r="C246" i="25"/>
  <c r="D246" i="25" s="1"/>
  <c r="C247" i="25"/>
  <c r="E247" i="25" s="1"/>
  <c r="D247" i="25"/>
  <c r="C248" i="25"/>
  <c r="E248" i="25"/>
  <c r="C249" i="25"/>
  <c r="D249" i="25"/>
  <c r="E249" i="25"/>
  <c r="C250" i="25"/>
  <c r="D250" i="25" s="1"/>
  <c r="C251" i="25"/>
  <c r="E251" i="25" s="1"/>
  <c r="C252" i="25"/>
  <c r="D252" i="25"/>
  <c r="E252" i="25"/>
  <c r="C253" i="25"/>
  <c r="D253" i="25" s="1"/>
  <c r="D13" i="25"/>
  <c r="D12" i="25"/>
  <c r="D11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E122" i="25" s="1"/>
  <c r="C109" i="25"/>
  <c r="C108" i="25"/>
  <c r="C107" i="25"/>
  <c r="C106" i="25"/>
  <c r="C105" i="25"/>
  <c r="C104" i="25"/>
  <c r="C103" i="25"/>
  <c r="C102" i="25"/>
  <c r="C101" i="25"/>
  <c r="C100" i="25"/>
  <c r="B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E25" i="25" s="1"/>
  <c r="C24" i="25"/>
  <c r="E24" i="25" s="1"/>
  <c r="C23" i="25"/>
  <c r="E23" i="25" s="1"/>
  <c r="C22" i="25"/>
  <c r="E22" i="25" s="1"/>
  <c r="C21" i="25"/>
  <c r="C20" i="25"/>
  <c r="C19" i="25"/>
  <c r="C18" i="25"/>
  <c r="C17" i="25"/>
  <c r="C16" i="25"/>
  <c r="C15" i="25"/>
  <c r="C14" i="25"/>
  <c r="D14" i="25" s="1"/>
  <c r="D251" i="25" l="1"/>
  <c r="D235" i="25"/>
  <c r="D219" i="25"/>
  <c r="E253" i="25"/>
  <c r="D248" i="25"/>
  <c r="E245" i="25"/>
  <c r="D240" i="25"/>
  <c r="E237" i="25"/>
  <c r="D232" i="25"/>
  <c r="E229" i="25"/>
  <c r="D224" i="25"/>
  <c r="E221" i="25"/>
  <c r="D216" i="25"/>
  <c r="E213" i="25"/>
  <c r="D208" i="25"/>
  <c r="E205" i="25"/>
  <c r="D200" i="25"/>
  <c r="E197" i="25"/>
  <c r="D192" i="25"/>
  <c r="E189" i="25"/>
  <c r="D243" i="25"/>
  <c r="D227" i="25"/>
  <c r="D211" i="25"/>
  <c r="D203" i="25"/>
  <c r="D195" i="25"/>
  <c r="D187" i="25"/>
  <c r="E250" i="25"/>
  <c r="E242" i="25"/>
  <c r="E234" i="25"/>
  <c r="E226" i="25"/>
  <c r="E218" i="25"/>
  <c r="E210" i="25"/>
  <c r="E202" i="25"/>
  <c r="E194" i="25"/>
  <c r="E186" i="25"/>
  <c r="E183" i="25"/>
  <c r="E246" i="25"/>
  <c r="E238" i="25"/>
  <c r="E230" i="25"/>
  <c r="E222" i="25"/>
  <c r="E214" i="25"/>
  <c r="E206" i="25"/>
  <c r="E198" i="25"/>
  <c r="E190" i="25"/>
  <c r="E182" i="25"/>
  <c r="D20" i="25"/>
  <c r="D101" i="25"/>
  <c r="D133" i="25"/>
  <c r="D157" i="25"/>
  <c r="E127" i="25"/>
  <c r="E163" i="25"/>
  <c r="E159" i="25"/>
  <c r="E175" i="25"/>
  <c r="E120" i="25"/>
  <c r="D136" i="25"/>
  <c r="D168" i="25"/>
  <c r="D140" i="25"/>
  <c r="D109" i="25"/>
  <c r="D149" i="25"/>
  <c r="E108" i="25"/>
  <c r="D161" i="25"/>
  <c r="D117" i="25"/>
  <c r="D145" i="25"/>
  <c r="E152" i="25"/>
  <c r="D18" i="25"/>
  <c r="D116" i="25"/>
  <c r="D19" i="25"/>
  <c r="E172" i="25"/>
  <c r="E162" i="25"/>
  <c r="D111" i="25"/>
  <c r="D47" i="25"/>
  <c r="E125" i="25"/>
  <c r="D21" i="25"/>
  <c r="E30" i="25"/>
  <c r="D46" i="25"/>
  <c r="D103" i="25"/>
  <c r="D15" i="25"/>
  <c r="D39" i="25"/>
  <c r="D16" i="25"/>
  <c r="E40" i="25"/>
  <c r="E88" i="25"/>
  <c r="D17" i="25"/>
  <c r="D89" i="25"/>
  <c r="D177" i="25"/>
  <c r="D142" i="25"/>
  <c r="D64" i="25"/>
  <c r="E141" i="25"/>
  <c r="E143" i="25"/>
  <c r="D174" i="25"/>
  <c r="D181" i="25"/>
  <c r="D80" i="25"/>
  <c r="D104" i="25"/>
  <c r="D58" i="25"/>
  <c r="D106" i="25"/>
  <c r="D114" i="25"/>
  <c r="D137" i="25"/>
  <c r="D22" i="25"/>
  <c r="D108" i="25"/>
  <c r="E136" i="25"/>
  <c r="E151" i="25"/>
  <c r="D154" i="25"/>
  <c r="E83" i="25"/>
  <c r="E139" i="25"/>
  <c r="E167" i="25"/>
  <c r="E170" i="25"/>
  <c r="D23" i="25"/>
  <c r="E135" i="25"/>
  <c r="D54" i="25"/>
  <c r="E130" i="25"/>
  <c r="D126" i="25"/>
  <c r="D156" i="25"/>
  <c r="D164" i="25"/>
  <c r="D178" i="25"/>
  <c r="D52" i="25"/>
  <c r="D68" i="25"/>
  <c r="D90" i="25"/>
  <c r="D107" i="25"/>
  <c r="E114" i="25"/>
  <c r="D120" i="25"/>
  <c r="E134" i="25"/>
  <c r="D146" i="25"/>
  <c r="D152" i="25"/>
  <c r="D158" i="25"/>
  <c r="E176" i="25"/>
  <c r="E38" i="25"/>
  <c r="E85" i="25"/>
  <c r="D121" i="25"/>
  <c r="D153" i="25"/>
  <c r="D165" i="25"/>
  <c r="E171" i="25"/>
  <c r="E164" i="25"/>
  <c r="D31" i="25"/>
  <c r="D70" i="25"/>
  <c r="E116" i="25"/>
  <c r="E128" i="25"/>
  <c r="E148" i="25"/>
  <c r="E166" i="25"/>
  <c r="E63" i="25"/>
  <c r="E79" i="25"/>
  <c r="D102" i="25"/>
  <c r="D148" i="25"/>
  <c r="E160" i="25"/>
  <c r="D172" i="25"/>
  <c r="E178" i="25"/>
  <c r="D49" i="25"/>
  <c r="D72" i="25"/>
  <c r="D130" i="25"/>
  <c r="E155" i="25"/>
  <c r="E168" i="25"/>
  <c r="D173" i="25"/>
  <c r="E57" i="25"/>
  <c r="E73" i="25"/>
  <c r="E112" i="25"/>
  <c r="D124" i="25"/>
  <c r="D162" i="25"/>
  <c r="E180" i="25"/>
  <c r="D50" i="25"/>
  <c r="D66" i="25"/>
  <c r="D74" i="25"/>
  <c r="D82" i="25"/>
  <c r="D105" i="25"/>
  <c r="E132" i="25"/>
  <c r="E144" i="25"/>
  <c r="D169" i="25"/>
  <c r="D180" i="25"/>
  <c r="E123" i="25"/>
  <c r="E126" i="25"/>
  <c r="E142" i="25"/>
  <c r="E158" i="25"/>
  <c r="E174" i="25"/>
  <c r="E35" i="25"/>
  <c r="E36" i="25"/>
  <c r="E41" i="25"/>
  <c r="D57" i="25"/>
  <c r="D63" i="25"/>
  <c r="E69" i="25"/>
  <c r="D73" i="25"/>
  <c r="D79" i="25"/>
  <c r="D84" i="25"/>
  <c r="E89" i="25"/>
  <c r="E95" i="25"/>
  <c r="D110" i="25"/>
  <c r="E117" i="25"/>
  <c r="D127" i="25"/>
  <c r="E133" i="25"/>
  <c r="D143" i="25"/>
  <c r="E149" i="25"/>
  <c r="D159" i="25"/>
  <c r="E165" i="25"/>
  <c r="D175" i="25"/>
  <c r="E181" i="25"/>
  <c r="E146" i="25"/>
  <c r="E43" i="25"/>
  <c r="E48" i="25"/>
  <c r="E54" i="25"/>
  <c r="E59" i="25"/>
  <c r="E64" i="25"/>
  <c r="E70" i="25"/>
  <c r="E75" i="25"/>
  <c r="E80" i="25"/>
  <c r="D86" i="25"/>
  <c r="E97" i="25"/>
  <c r="E103" i="25"/>
  <c r="E107" i="25"/>
  <c r="D115" i="25"/>
  <c r="D118" i="25"/>
  <c r="E121" i="25"/>
  <c r="E124" i="25"/>
  <c r="D131" i="25"/>
  <c r="D134" i="25"/>
  <c r="E137" i="25"/>
  <c r="E140" i="25"/>
  <c r="D147" i="25"/>
  <c r="D150" i="25"/>
  <c r="E153" i="25"/>
  <c r="E156" i="25"/>
  <c r="D163" i="25"/>
  <c r="D166" i="25"/>
  <c r="E169" i="25"/>
  <c r="D179" i="25"/>
  <c r="D32" i="25"/>
  <c r="E44" i="25"/>
  <c r="E49" i="25"/>
  <c r="D60" i="25"/>
  <c r="E65" i="25"/>
  <c r="E71" i="25"/>
  <c r="D76" i="25"/>
  <c r="E81" i="25"/>
  <c r="E86" i="25"/>
  <c r="E90" i="25"/>
  <c r="D112" i="25"/>
  <c r="E115" i="25"/>
  <c r="E118" i="25"/>
  <c r="D125" i="25"/>
  <c r="D128" i="25"/>
  <c r="E131" i="25"/>
  <c r="D141" i="25"/>
  <c r="D144" i="25"/>
  <c r="E147" i="25"/>
  <c r="E150" i="25"/>
  <c r="D160" i="25"/>
  <c r="D176" i="25"/>
  <c r="E179" i="25"/>
  <c r="E27" i="25"/>
  <c r="E32" i="25"/>
  <c r="D55" i="25"/>
  <c r="E61" i="25"/>
  <c r="D65" i="25"/>
  <c r="D71" i="25"/>
  <c r="E77" i="25"/>
  <c r="D81" i="25"/>
  <c r="E87" i="25"/>
  <c r="E91" i="25"/>
  <c r="D119" i="25"/>
  <c r="D122" i="25"/>
  <c r="D135" i="25"/>
  <c r="D138" i="25"/>
  <c r="D151" i="25"/>
  <c r="E157" i="25"/>
  <c r="D167" i="25"/>
  <c r="D170" i="25"/>
  <c r="E173" i="25"/>
  <c r="D48" i="25"/>
  <c r="E28" i="25"/>
  <c r="E33" i="25"/>
  <c r="D56" i="25"/>
  <c r="D62" i="25"/>
  <c r="D78" i="25"/>
  <c r="D87" i="25"/>
  <c r="E92" i="25"/>
  <c r="D113" i="25"/>
  <c r="E119" i="25"/>
  <c r="D129" i="25"/>
  <c r="D132" i="25"/>
  <c r="E138" i="25"/>
  <c r="E154" i="25"/>
  <c r="D40" i="25"/>
  <c r="E46" i="25"/>
  <c r="E51" i="25"/>
  <c r="E56" i="25"/>
  <c r="E62" i="25"/>
  <c r="E67" i="25"/>
  <c r="E72" i="25"/>
  <c r="E78" i="25"/>
  <c r="E82" i="25"/>
  <c r="D88" i="25"/>
  <c r="E93" i="25"/>
  <c r="E101" i="25"/>
  <c r="E105" i="25"/>
  <c r="E109" i="25"/>
  <c r="E113" i="25"/>
  <c r="D123" i="25"/>
  <c r="E129" i="25"/>
  <c r="D139" i="25"/>
  <c r="E145" i="25"/>
  <c r="D155" i="25"/>
  <c r="E161" i="25"/>
  <c r="D171" i="25"/>
  <c r="E177" i="25"/>
  <c r="D95" i="25"/>
  <c r="D94" i="25"/>
  <c r="D27" i="25"/>
  <c r="D30" i="25"/>
  <c r="D35" i="25"/>
  <c r="D38" i="25"/>
  <c r="D43" i="25"/>
  <c r="D51" i="25"/>
  <c r="D59" i="25"/>
  <c r="D67" i="25"/>
  <c r="D75" i="25"/>
  <c r="D83" i="25"/>
  <c r="D91" i="25"/>
  <c r="E94" i="25"/>
  <c r="E100" i="25"/>
  <c r="E106" i="25"/>
  <c r="C99" i="25"/>
  <c r="C98" i="25"/>
  <c r="E31" i="25"/>
  <c r="E39" i="25"/>
  <c r="E47" i="25"/>
  <c r="E52" i="25"/>
  <c r="E55" i="25"/>
  <c r="E60" i="25"/>
  <c r="E68" i="25"/>
  <c r="E76" i="25"/>
  <c r="E84" i="25"/>
  <c r="D36" i="25"/>
  <c r="D93" i="25"/>
  <c r="D92" i="25"/>
  <c r="D26" i="25"/>
  <c r="D34" i="25"/>
  <c r="D42" i="25"/>
  <c r="D97" i="25"/>
  <c r="D96" i="25"/>
  <c r="E104" i="25"/>
  <c r="D28" i="25"/>
  <c r="D33" i="25"/>
  <c r="D41" i="25"/>
  <c r="E26" i="25"/>
  <c r="E29" i="25"/>
  <c r="E34" i="25"/>
  <c r="E37" i="25"/>
  <c r="E42" i="25"/>
  <c r="E45" i="25"/>
  <c r="E50" i="25"/>
  <c r="E53" i="25"/>
  <c r="E58" i="25"/>
  <c r="E66" i="25"/>
  <c r="E74" i="25"/>
  <c r="E96" i="25"/>
  <c r="D25" i="25"/>
  <c r="D44" i="25"/>
  <c r="D24" i="25"/>
  <c r="D29" i="25"/>
  <c r="D37" i="25"/>
  <c r="D45" i="25"/>
  <c r="D53" i="25"/>
  <c r="D61" i="25"/>
  <c r="D69" i="25"/>
  <c r="D77" i="25"/>
  <c r="D85" i="25"/>
  <c r="E102" i="25"/>
  <c r="E110" i="25" l="1"/>
  <c r="E98" i="25"/>
  <c r="D98" i="25"/>
  <c r="D99" i="25"/>
  <c r="E99" i="25"/>
  <c r="E111" i="25"/>
  <c r="D100" i="25"/>
  <c r="F24" i="14" l="1"/>
  <c r="F27" i="9"/>
  <c r="J27" i="9"/>
  <c r="F118" i="23"/>
  <c r="G118" i="23"/>
  <c r="F119" i="23"/>
  <c r="G119" i="23"/>
  <c r="F120" i="23"/>
  <c r="G120" i="23"/>
  <c r="F121" i="23"/>
  <c r="G121" i="23"/>
  <c r="B23" i="15" l="1"/>
  <c r="C23" i="15" s="1"/>
  <c r="B24" i="15"/>
  <c r="C24" i="15" s="1"/>
  <c r="F23" i="14"/>
  <c r="F26" i="9" l="1"/>
  <c r="J26" i="9"/>
  <c r="F106" i="23"/>
  <c r="G106" i="23"/>
  <c r="F107" i="23"/>
  <c r="G107" i="23"/>
  <c r="F108" i="23"/>
  <c r="G108" i="23"/>
  <c r="F109" i="23"/>
  <c r="G109" i="23"/>
  <c r="A381" i="5" l="1"/>
  <c r="A380" i="5"/>
  <c r="A379" i="5"/>
  <c r="A378" i="5"/>
  <c r="A377" i="5"/>
  <c r="A376" i="5"/>
  <c r="A375" i="5"/>
  <c r="A374" i="5"/>
  <c r="A373" i="5"/>
  <c r="A372" i="5"/>
  <c r="A371" i="5"/>
  <c r="A370" i="5"/>
  <c r="K24" i="16"/>
  <c r="F24" i="16"/>
  <c r="L24" i="16" s="1"/>
  <c r="I46" i="19"/>
  <c r="A225" i="20" l="1"/>
  <c r="A237" i="20" s="1"/>
  <c r="A249" i="20" s="1"/>
  <c r="A261" i="20" s="1"/>
  <c r="A273" i="20" s="1"/>
  <c r="A285" i="20" s="1"/>
  <c r="A297" i="20" s="1"/>
  <c r="A309" i="20" s="1"/>
  <c r="A321" i="20" s="1"/>
  <c r="A333" i="20" s="1"/>
  <c r="A345" i="20" s="1"/>
  <c r="A357" i="20" s="1"/>
  <c r="A369" i="20" s="1"/>
  <c r="A381" i="20" s="1"/>
  <c r="A393" i="20" s="1"/>
  <c r="A405" i="20" s="1"/>
  <c r="A417" i="20" s="1"/>
  <c r="A224" i="20"/>
  <c r="A236" i="20" s="1"/>
  <c r="A248" i="20" s="1"/>
  <c r="A260" i="20" s="1"/>
  <c r="A272" i="20" s="1"/>
  <c r="A284" i="20" s="1"/>
  <c r="A296" i="20" s="1"/>
  <c r="A308" i="20" s="1"/>
  <c r="A320" i="20" s="1"/>
  <c r="A332" i="20" s="1"/>
  <c r="A344" i="20" s="1"/>
  <c r="A356" i="20" s="1"/>
  <c r="A368" i="20" s="1"/>
  <c r="A380" i="20" s="1"/>
  <c r="A392" i="20" s="1"/>
  <c r="A404" i="20" s="1"/>
  <c r="A416" i="20" s="1"/>
  <c r="A223" i="20"/>
  <c r="A235" i="20" s="1"/>
  <c r="A247" i="20" s="1"/>
  <c r="A259" i="20" s="1"/>
  <c r="A271" i="20" s="1"/>
  <c r="A283" i="20" s="1"/>
  <c r="A295" i="20" s="1"/>
  <c r="A307" i="20" s="1"/>
  <c r="A319" i="20" s="1"/>
  <c r="A331" i="20" s="1"/>
  <c r="A343" i="20" s="1"/>
  <c r="A355" i="20" s="1"/>
  <c r="A367" i="20" s="1"/>
  <c r="A379" i="20" s="1"/>
  <c r="A391" i="20" s="1"/>
  <c r="A403" i="20" s="1"/>
  <c r="A415" i="20" s="1"/>
  <c r="A222" i="20"/>
  <c r="A234" i="20" s="1"/>
  <c r="A246" i="20" s="1"/>
  <c r="A258" i="20" s="1"/>
  <c r="A270" i="20" s="1"/>
  <c r="A282" i="20" s="1"/>
  <c r="A294" i="20" s="1"/>
  <c r="A306" i="20" s="1"/>
  <c r="A318" i="20" s="1"/>
  <c r="A330" i="20" s="1"/>
  <c r="A342" i="20" s="1"/>
  <c r="A354" i="20" s="1"/>
  <c r="A366" i="20" s="1"/>
  <c r="A378" i="20" s="1"/>
  <c r="A390" i="20" s="1"/>
  <c r="A402" i="20" s="1"/>
  <c r="A414" i="20" s="1"/>
  <c r="A221" i="20"/>
  <c r="A233" i="20" s="1"/>
  <c r="A245" i="20" s="1"/>
  <c r="A257" i="20" s="1"/>
  <c r="A269" i="20" s="1"/>
  <c r="A281" i="20" s="1"/>
  <c r="A293" i="20" s="1"/>
  <c r="A305" i="20" s="1"/>
  <c r="A317" i="20" s="1"/>
  <c r="A329" i="20" s="1"/>
  <c r="A341" i="20" s="1"/>
  <c r="A353" i="20" s="1"/>
  <c r="A365" i="20" s="1"/>
  <c r="A377" i="20" s="1"/>
  <c r="A389" i="20" s="1"/>
  <c r="A401" i="20" s="1"/>
  <c r="A413" i="20" s="1"/>
  <c r="A220" i="20"/>
  <c r="A232" i="20" s="1"/>
  <c r="A244" i="20" s="1"/>
  <c r="A256" i="20" s="1"/>
  <c r="A268" i="20" s="1"/>
  <c r="A280" i="20" s="1"/>
  <c r="A292" i="20" s="1"/>
  <c r="A304" i="20" s="1"/>
  <c r="A316" i="20" s="1"/>
  <c r="A328" i="20" s="1"/>
  <c r="A340" i="20" s="1"/>
  <c r="A352" i="20" s="1"/>
  <c r="A364" i="20" s="1"/>
  <c r="A376" i="20" s="1"/>
  <c r="A388" i="20" s="1"/>
  <c r="A400" i="20" s="1"/>
  <c r="A412" i="20" s="1"/>
  <c r="A219" i="20"/>
  <c r="A231" i="20" s="1"/>
  <c r="A243" i="20" s="1"/>
  <c r="A255" i="20" s="1"/>
  <c r="A267" i="20" s="1"/>
  <c r="A279" i="20" s="1"/>
  <c r="A291" i="20" s="1"/>
  <c r="A303" i="20" s="1"/>
  <c r="A315" i="20" s="1"/>
  <c r="A327" i="20" s="1"/>
  <c r="A339" i="20" s="1"/>
  <c r="A351" i="20" s="1"/>
  <c r="A363" i="20" s="1"/>
  <c r="A375" i="20" s="1"/>
  <c r="A387" i="20" s="1"/>
  <c r="A399" i="20" s="1"/>
  <c r="A411" i="20" s="1"/>
  <c r="A218" i="20"/>
  <c r="A230" i="20" s="1"/>
  <c r="A242" i="20" s="1"/>
  <c r="A254" i="20" s="1"/>
  <c r="A266" i="20" s="1"/>
  <c r="A278" i="20" s="1"/>
  <c r="A290" i="20" s="1"/>
  <c r="A302" i="20" s="1"/>
  <c r="A314" i="20" s="1"/>
  <c r="A326" i="20" s="1"/>
  <c r="A338" i="20" s="1"/>
  <c r="A350" i="20" s="1"/>
  <c r="A362" i="20" s="1"/>
  <c r="A374" i="20" s="1"/>
  <c r="A386" i="20" s="1"/>
  <c r="A398" i="20" s="1"/>
  <c r="A410" i="20" s="1"/>
  <c r="A217" i="20"/>
  <c r="A229" i="20" s="1"/>
  <c r="A241" i="20" s="1"/>
  <c r="A253" i="20" s="1"/>
  <c r="A265" i="20" s="1"/>
  <c r="A277" i="20" s="1"/>
  <c r="A289" i="20" s="1"/>
  <c r="A301" i="20" s="1"/>
  <c r="A313" i="20" s="1"/>
  <c r="A325" i="20" s="1"/>
  <c r="A337" i="20" s="1"/>
  <c r="A349" i="20" s="1"/>
  <c r="A361" i="20" s="1"/>
  <c r="A373" i="20" s="1"/>
  <c r="A385" i="20" s="1"/>
  <c r="A397" i="20" s="1"/>
  <c r="A409" i="20" s="1"/>
  <c r="A216" i="20"/>
  <c r="A228" i="20" s="1"/>
  <c r="A240" i="20" s="1"/>
  <c r="A252" i="20" s="1"/>
  <c r="A264" i="20" s="1"/>
  <c r="A276" i="20" s="1"/>
  <c r="A288" i="20" s="1"/>
  <c r="A300" i="20" s="1"/>
  <c r="A312" i="20" s="1"/>
  <c r="A324" i="20" s="1"/>
  <c r="A336" i="20" s="1"/>
  <c r="A348" i="20" s="1"/>
  <c r="A360" i="20" s="1"/>
  <c r="A372" i="20" s="1"/>
  <c r="A384" i="20" s="1"/>
  <c r="A396" i="20" s="1"/>
  <c r="A408" i="20" s="1"/>
  <c r="A215" i="20"/>
  <c r="A227" i="20" s="1"/>
  <c r="A239" i="20" s="1"/>
  <c r="A251" i="20" s="1"/>
  <c r="A263" i="20" s="1"/>
  <c r="A275" i="20" s="1"/>
  <c r="A287" i="20" s="1"/>
  <c r="A299" i="20" s="1"/>
  <c r="A311" i="20" s="1"/>
  <c r="A323" i="20" s="1"/>
  <c r="A335" i="20" s="1"/>
  <c r="A347" i="20" s="1"/>
  <c r="A359" i="20" s="1"/>
  <c r="A371" i="20" s="1"/>
  <c r="A383" i="20" s="1"/>
  <c r="A395" i="20" s="1"/>
  <c r="A407" i="20" s="1"/>
  <c r="A214" i="20"/>
  <c r="A226" i="20" s="1"/>
  <c r="A238" i="20" s="1"/>
  <c r="A250" i="20" s="1"/>
  <c r="A262" i="20" s="1"/>
  <c r="A274" i="20" s="1"/>
  <c r="A286" i="20" s="1"/>
  <c r="A298" i="20" s="1"/>
  <c r="A310" i="20" s="1"/>
  <c r="A322" i="20" s="1"/>
  <c r="A334" i="20" s="1"/>
  <c r="A346" i="20" s="1"/>
  <c r="A358" i="20" s="1"/>
  <c r="A370" i="20" s="1"/>
  <c r="A382" i="20" s="1"/>
  <c r="A394" i="20" s="1"/>
  <c r="A406" i="20" s="1"/>
  <c r="A94" i="13"/>
  <c r="A106" i="13" s="1"/>
  <c r="A95" i="13"/>
  <c r="A107" i="13" s="1"/>
  <c r="A96" i="13"/>
  <c r="A108" i="13" s="1"/>
  <c r="A97" i="13"/>
  <c r="A109" i="13" s="1"/>
  <c r="A98" i="13"/>
  <c r="A110" i="13" s="1"/>
  <c r="A99" i="13"/>
  <c r="A111" i="13" s="1"/>
  <c r="A100" i="13"/>
  <c r="A112" i="13" s="1"/>
  <c r="A101" i="13"/>
  <c r="A113" i="13" s="1"/>
  <c r="A102" i="13"/>
  <c r="A114" i="13" s="1"/>
  <c r="A103" i="13"/>
  <c r="A115" i="13" s="1"/>
  <c r="A104" i="13"/>
  <c r="A116" i="13" s="1"/>
  <c r="A105" i="13"/>
  <c r="A117" i="13" s="1"/>
  <c r="A359" i="5" l="1"/>
  <c r="A360" i="5"/>
  <c r="A361" i="5"/>
  <c r="A362" i="5"/>
  <c r="A363" i="5"/>
  <c r="A364" i="5"/>
  <c r="A365" i="5"/>
  <c r="A366" i="5"/>
  <c r="A367" i="5"/>
  <c r="A368" i="5"/>
  <c r="A369" i="5"/>
  <c r="A358" i="5"/>
  <c r="A18" i="23"/>
  <c r="A22" i="23" s="1"/>
  <c r="A26" i="23" s="1"/>
  <c r="A30" i="23" s="1"/>
  <c r="A34" i="23" s="1"/>
  <c r="A38" i="23" s="1"/>
  <c r="A42" i="23" s="1"/>
  <c r="A46" i="23" s="1"/>
  <c r="A50" i="23" s="1"/>
  <c r="A54" i="23" s="1"/>
  <c r="A58" i="23" s="1"/>
  <c r="A62" i="23" s="1"/>
  <c r="A66" i="23" s="1"/>
  <c r="A70" i="23" s="1"/>
  <c r="A74" i="23" s="1"/>
  <c r="A78" i="23" s="1"/>
  <c r="A82" i="23" s="1"/>
  <c r="A86" i="23" s="1"/>
  <c r="A90" i="23" s="1"/>
  <c r="A94" i="23" s="1"/>
  <c r="A98" i="23" s="1"/>
  <c r="A102" i="23" s="1"/>
  <c r="A106" i="23" s="1"/>
  <c r="A118" i="23" s="1"/>
  <c r="A20" i="23"/>
  <c r="A24" i="23" s="1"/>
  <c r="A28" i="23" s="1"/>
  <c r="A32" i="23" s="1"/>
  <c r="A36" i="23" s="1"/>
  <c r="A40" i="23" s="1"/>
  <c r="A44" i="23" s="1"/>
  <c r="A48" i="23" s="1"/>
  <c r="A52" i="23" s="1"/>
  <c r="A56" i="23" s="1"/>
  <c r="A60" i="23" s="1"/>
  <c r="A64" i="23" s="1"/>
  <c r="A68" i="23" s="1"/>
  <c r="A72" i="23" s="1"/>
  <c r="A76" i="23" s="1"/>
  <c r="A80" i="23" s="1"/>
  <c r="A84" i="23" s="1"/>
  <c r="A88" i="23" s="1"/>
  <c r="A92" i="23" s="1"/>
  <c r="A96" i="23" s="1"/>
  <c r="A100" i="23" s="1"/>
  <c r="A104" i="23" s="1"/>
  <c r="A108" i="23" s="1"/>
  <c r="A120" i="23" s="1"/>
  <c r="A19" i="23"/>
  <c r="A23" i="23" s="1"/>
  <c r="A27" i="23" s="1"/>
  <c r="A31" i="23" s="1"/>
  <c r="A35" i="23" s="1"/>
  <c r="A39" i="23" s="1"/>
  <c r="A43" i="23" s="1"/>
  <c r="A47" i="23" s="1"/>
  <c r="A51" i="23" s="1"/>
  <c r="A55" i="23" s="1"/>
  <c r="A59" i="23" s="1"/>
  <c r="A63" i="23" s="1"/>
  <c r="A67" i="23" s="1"/>
  <c r="A71" i="23" s="1"/>
  <c r="A75" i="23" s="1"/>
  <c r="A79" i="23" s="1"/>
  <c r="A83" i="23" s="1"/>
  <c r="A87" i="23" s="1"/>
  <c r="A91" i="23" s="1"/>
  <c r="A21" i="23"/>
  <c r="A25" i="23" s="1"/>
  <c r="A29" i="23" s="1"/>
  <c r="A33" i="23" s="1"/>
  <c r="A37" i="23" s="1"/>
  <c r="A41" i="23" s="1"/>
  <c r="A45" i="23" s="1"/>
  <c r="A49" i="23" s="1"/>
  <c r="A53" i="23" s="1"/>
  <c r="A57" i="23" s="1"/>
  <c r="A61" i="23" s="1"/>
  <c r="A65" i="23" s="1"/>
  <c r="A69" i="23" s="1"/>
  <c r="A73" i="23" s="1"/>
  <c r="A77" i="23" s="1"/>
  <c r="A81" i="23" s="1"/>
  <c r="A85" i="23" s="1"/>
  <c r="A89" i="23" s="1"/>
  <c r="A93" i="23" s="1"/>
  <c r="A97" i="23" s="1"/>
  <c r="A101" i="23" s="1"/>
  <c r="A105" i="23" s="1"/>
  <c r="A109" i="23" s="1"/>
  <c r="A121" i="23" s="1"/>
  <c r="G105" i="23"/>
  <c r="F105" i="23"/>
  <c r="G104" i="23"/>
  <c r="F104" i="23"/>
  <c r="G103" i="23"/>
  <c r="F103" i="23"/>
  <c r="G102" i="23"/>
  <c r="F102" i="23"/>
  <c r="G101" i="23"/>
  <c r="F101" i="23"/>
  <c r="G100" i="23"/>
  <c r="F100" i="23"/>
  <c r="G99" i="23"/>
  <c r="F99" i="23"/>
  <c r="A99" i="23"/>
  <c r="A103" i="23" s="1"/>
  <c r="A107" i="23" s="1"/>
  <c r="A119" i="23" s="1"/>
  <c r="G98" i="23"/>
  <c r="F98" i="23"/>
  <c r="G97" i="23"/>
  <c r="F97" i="23"/>
  <c r="G96" i="23"/>
  <c r="F96" i="23"/>
  <c r="G94" i="23"/>
  <c r="F94" i="23"/>
  <c r="G93" i="23"/>
  <c r="F93" i="23"/>
  <c r="G92" i="23"/>
  <c r="F92" i="23"/>
  <c r="G91" i="23"/>
  <c r="F91" i="23"/>
  <c r="G90" i="23"/>
  <c r="F90" i="23"/>
  <c r="G89" i="23"/>
  <c r="F89" i="23"/>
  <c r="G88" i="23"/>
  <c r="F88" i="23"/>
  <c r="G87" i="23"/>
  <c r="F87" i="23"/>
  <c r="G86" i="23"/>
  <c r="F86" i="23"/>
  <c r="G85" i="23"/>
  <c r="F85" i="23"/>
  <c r="G84" i="23"/>
  <c r="F84" i="23"/>
  <c r="G83" i="23"/>
  <c r="F83" i="23"/>
  <c r="G82" i="23"/>
  <c r="F82" i="23"/>
  <c r="G81" i="23"/>
  <c r="F81" i="23"/>
  <c r="G80" i="23"/>
  <c r="F80" i="23"/>
  <c r="G79" i="23"/>
  <c r="F79" i="23"/>
  <c r="G78" i="23"/>
  <c r="F78" i="23"/>
  <c r="G77" i="23"/>
  <c r="F77" i="23"/>
  <c r="G76" i="23"/>
  <c r="F76" i="23"/>
  <c r="G75" i="23"/>
  <c r="F75" i="23"/>
  <c r="G74" i="23"/>
  <c r="F74" i="23"/>
  <c r="G73" i="23"/>
  <c r="F73" i="23"/>
  <c r="G72" i="23"/>
  <c r="F72" i="23"/>
  <c r="G71" i="23"/>
  <c r="F71" i="23"/>
  <c r="G70" i="23"/>
  <c r="F70" i="23"/>
  <c r="G69" i="23"/>
  <c r="F69" i="23"/>
  <c r="G68" i="23"/>
  <c r="F68" i="23"/>
  <c r="G67" i="23"/>
  <c r="F67" i="23"/>
  <c r="G66" i="23"/>
  <c r="F66" i="23"/>
  <c r="G65" i="23"/>
  <c r="F65" i="23"/>
  <c r="G64" i="23"/>
  <c r="F64" i="23"/>
  <c r="G63" i="23"/>
  <c r="F63" i="23"/>
  <c r="G62" i="23"/>
  <c r="F62" i="23"/>
  <c r="G61" i="23"/>
  <c r="F61" i="23"/>
  <c r="G60" i="23"/>
  <c r="F60" i="23"/>
  <c r="G59" i="23"/>
  <c r="F59" i="23"/>
  <c r="G58" i="23"/>
  <c r="F58" i="23"/>
  <c r="G57" i="23"/>
  <c r="F57" i="23"/>
  <c r="G56" i="23"/>
  <c r="F56" i="23"/>
  <c r="G55" i="23"/>
  <c r="F55" i="23"/>
  <c r="G54" i="23"/>
  <c r="F54" i="23"/>
  <c r="G53" i="23"/>
  <c r="F53" i="23"/>
  <c r="G52" i="23"/>
  <c r="F52" i="23"/>
  <c r="G51" i="23"/>
  <c r="F51" i="23"/>
  <c r="G50" i="23"/>
  <c r="F50" i="23"/>
  <c r="G49" i="23"/>
  <c r="F49" i="23"/>
  <c r="G48" i="23"/>
  <c r="F48" i="23"/>
  <c r="G47" i="23"/>
  <c r="F47" i="23"/>
  <c r="G46" i="23"/>
  <c r="F46" i="23"/>
  <c r="G45" i="23"/>
  <c r="F45" i="23"/>
  <c r="G44" i="23"/>
  <c r="F44" i="23"/>
  <c r="G43" i="23"/>
  <c r="F43" i="23"/>
  <c r="G42" i="23"/>
  <c r="F42" i="23"/>
  <c r="G41" i="23"/>
  <c r="F41" i="23"/>
  <c r="G40" i="23"/>
  <c r="F40" i="23"/>
  <c r="G39" i="23"/>
  <c r="F39" i="23"/>
  <c r="G38" i="23"/>
  <c r="F38" i="23"/>
  <c r="G37" i="23"/>
  <c r="F37" i="23"/>
  <c r="G36" i="23"/>
  <c r="F36" i="23"/>
  <c r="G35" i="23"/>
  <c r="F35" i="23"/>
  <c r="G34" i="23"/>
  <c r="F34" i="23"/>
  <c r="G33" i="23"/>
  <c r="F33" i="23"/>
  <c r="G32" i="23"/>
  <c r="F32" i="23"/>
  <c r="G31" i="23"/>
  <c r="F31" i="23"/>
  <c r="G30" i="23"/>
  <c r="F30" i="23"/>
  <c r="G29" i="23"/>
  <c r="F29" i="23"/>
  <c r="G28" i="23"/>
  <c r="F28" i="23"/>
  <c r="G27" i="23"/>
  <c r="F27" i="23"/>
  <c r="G26" i="23"/>
  <c r="F26" i="23"/>
  <c r="G25" i="23"/>
  <c r="F25" i="23"/>
  <c r="G24" i="23"/>
  <c r="F24" i="23"/>
  <c r="G23" i="23"/>
  <c r="F23" i="23"/>
  <c r="G22" i="23"/>
  <c r="F22" i="23"/>
  <c r="G21" i="23"/>
  <c r="F21" i="23"/>
  <c r="G20" i="23"/>
  <c r="F20" i="23"/>
  <c r="G19" i="23"/>
  <c r="F19" i="23"/>
  <c r="G18" i="23"/>
  <c r="F18" i="23"/>
  <c r="G17" i="23"/>
  <c r="F17" i="23"/>
  <c r="G16" i="23"/>
  <c r="F16" i="23"/>
  <c r="G15" i="23"/>
  <c r="F15" i="23"/>
  <c r="G14" i="23"/>
  <c r="F14" i="23"/>
  <c r="G13" i="23"/>
  <c r="F13" i="23"/>
  <c r="G12" i="23"/>
  <c r="F12" i="23"/>
  <c r="G11" i="23"/>
  <c r="F11" i="23"/>
  <c r="G10" i="23"/>
  <c r="F10" i="23"/>
  <c r="F23" i="16" l="1"/>
  <c r="K23" i="16"/>
  <c r="A47" i="19"/>
  <c r="A51" i="19" s="1"/>
  <c r="A55" i="19" s="1"/>
  <c r="A59" i="19" s="1"/>
  <c r="A63" i="19" s="1"/>
  <c r="A67" i="19" s="1"/>
  <c r="A71" i="19" s="1"/>
  <c r="A75" i="19" s="1"/>
  <c r="A48" i="19"/>
  <c r="A52" i="19" s="1"/>
  <c r="A56" i="19" s="1"/>
  <c r="A60" i="19" s="1"/>
  <c r="A64" i="19" s="1"/>
  <c r="A68" i="19" s="1"/>
  <c r="A72" i="19" s="1"/>
  <c r="A76" i="19" s="1"/>
  <c r="A49" i="19"/>
  <c r="A53" i="19" s="1"/>
  <c r="A57" i="19" s="1"/>
  <c r="A61" i="19" s="1"/>
  <c r="A65" i="19" s="1"/>
  <c r="A69" i="19" s="1"/>
  <c r="A73" i="19" s="1"/>
  <c r="A77" i="19" s="1"/>
  <c r="A46" i="19"/>
  <c r="A50" i="19" s="1"/>
  <c r="A54" i="19" s="1"/>
  <c r="A58" i="19" s="1"/>
  <c r="A62" i="19" s="1"/>
  <c r="A66" i="19" s="1"/>
  <c r="A70" i="19" s="1"/>
  <c r="A74" i="19" s="1"/>
  <c r="A212" i="10"/>
  <c r="A224" i="10" s="1"/>
  <c r="A213" i="10"/>
  <c r="A225" i="10" s="1"/>
  <c r="A203" i="10"/>
  <c r="A215" i="10" s="1"/>
  <c r="A204" i="10"/>
  <c r="A216" i="10" s="1"/>
  <c r="A205" i="10"/>
  <c r="A217" i="10" s="1"/>
  <c r="A206" i="10"/>
  <c r="A218" i="10" s="1"/>
  <c r="A207" i="10"/>
  <c r="A219" i="10" s="1"/>
  <c r="A208" i="10"/>
  <c r="A220" i="10" s="1"/>
  <c r="A209" i="10"/>
  <c r="A221" i="10" s="1"/>
  <c r="A210" i="10"/>
  <c r="A222" i="10" s="1"/>
  <c r="A211" i="10"/>
  <c r="A223" i="10" s="1"/>
  <c r="A202" i="10"/>
  <c r="A214" i="10" s="1"/>
  <c r="K22" i="16"/>
  <c r="F22" i="16"/>
  <c r="B22" i="15"/>
  <c r="C22" i="15" s="1"/>
  <c r="F22" i="14"/>
  <c r="L22" i="16" l="1"/>
  <c r="L23" i="16"/>
  <c r="F21" i="16"/>
  <c r="K21" i="16"/>
  <c r="M21" i="16"/>
  <c r="N21" i="16"/>
  <c r="B21" i="15"/>
  <c r="C21" i="15"/>
  <c r="F21" i="14"/>
  <c r="L21" i="16" l="1"/>
  <c r="C23" i="11"/>
  <c r="B23" i="11"/>
  <c r="N20" i="16" l="1"/>
  <c r="M20" i="16"/>
  <c r="K20" i="16"/>
  <c r="F20" i="16"/>
  <c r="N19" i="16"/>
  <c r="M19" i="16"/>
  <c r="K19" i="16"/>
  <c r="F19" i="16"/>
  <c r="L19" i="16" s="1"/>
  <c r="N18" i="16"/>
  <c r="M18" i="16"/>
  <c r="K18" i="16"/>
  <c r="F18" i="16"/>
  <c r="N17" i="16"/>
  <c r="M17" i="16"/>
  <c r="K17" i="16"/>
  <c r="F17" i="16"/>
  <c r="N16" i="16"/>
  <c r="M16" i="16"/>
  <c r="K16" i="16"/>
  <c r="F16" i="16"/>
  <c r="L16" i="16" s="1"/>
  <c r="N15" i="16"/>
  <c r="M15" i="16"/>
  <c r="K15" i="16"/>
  <c r="F15" i="16"/>
  <c r="L15" i="16" s="1"/>
  <c r="N14" i="16"/>
  <c r="M14" i="16"/>
  <c r="K14" i="16"/>
  <c r="F14" i="16"/>
  <c r="N13" i="16"/>
  <c r="M13" i="16"/>
  <c r="K13" i="16"/>
  <c r="F13" i="16"/>
  <c r="L13" i="16" s="1"/>
  <c r="N12" i="16"/>
  <c r="M12" i="16"/>
  <c r="K12" i="16"/>
  <c r="F12" i="16"/>
  <c r="L12" i="16" s="1"/>
  <c r="N11" i="16"/>
  <c r="M11" i="16"/>
  <c r="K11" i="16"/>
  <c r="F11" i="16"/>
  <c r="L11" i="16" s="1"/>
  <c r="N10" i="16"/>
  <c r="M10" i="16"/>
  <c r="K10" i="16"/>
  <c r="F10" i="16"/>
  <c r="B20" i="15"/>
  <c r="C20" i="15" s="1"/>
  <c r="F19" i="15"/>
  <c r="B19" i="15"/>
  <c r="C19" i="15" s="1"/>
  <c r="F18" i="15"/>
  <c r="B18" i="15"/>
  <c r="C18" i="15" s="1"/>
  <c r="F17" i="15"/>
  <c r="B17" i="15"/>
  <c r="C17" i="15" s="1"/>
  <c r="F16" i="15"/>
  <c r="B16" i="15"/>
  <c r="C16" i="15" s="1"/>
  <c r="J15" i="15"/>
  <c r="E15" i="15"/>
  <c r="G15" i="15" s="1"/>
  <c r="B15" i="15"/>
  <c r="C15" i="15" s="1"/>
  <c r="J14" i="15"/>
  <c r="F14" i="15"/>
  <c r="G14" i="15" s="1"/>
  <c r="B14" i="15"/>
  <c r="C14" i="15" s="1"/>
  <c r="J13" i="15"/>
  <c r="G13" i="15"/>
  <c r="B13" i="15"/>
  <c r="C13" i="15" s="1"/>
  <c r="J12" i="15"/>
  <c r="G12" i="15"/>
  <c r="B12" i="15"/>
  <c r="C12" i="15" s="1"/>
  <c r="J11" i="15"/>
  <c r="G11" i="15"/>
  <c r="B11" i="15"/>
  <c r="J10" i="15"/>
  <c r="G10" i="15"/>
  <c r="B10" i="15"/>
  <c r="C10" i="15" s="1"/>
  <c r="F20" i="14"/>
  <c r="F19" i="14"/>
  <c r="F18" i="14"/>
  <c r="F17" i="14"/>
  <c r="F16" i="14"/>
  <c r="F15" i="14"/>
  <c r="F14" i="14"/>
  <c r="F13" i="14"/>
  <c r="F12" i="14"/>
  <c r="F11" i="14"/>
  <c r="F10" i="14"/>
  <c r="C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A33" i="10"/>
  <c r="A45" i="10" s="1"/>
  <c r="A57" i="10" s="1"/>
  <c r="A69" i="10" s="1"/>
  <c r="A81" i="10" s="1"/>
  <c r="A93" i="10" s="1"/>
  <c r="A105" i="10" s="1"/>
  <c r="A117" i="10" s="1"/>
  <c r="A129" i="10" s="1"/>
  <c r="A141" i="10" s="1"/>
  <c r="A153" i="10" s="1"/>
  <c r="A165" i="10" s="1"/>
  <c r="A177" i="10" s="1"/>
  <c r="A32" i="10"/>
  <c r="A44" i="10" s="1"/>
  <c r="A56" i="10" s="1"/>
  <c r="A68" i="10" s="1"/>
  <c r="A80" i="10" s="1"/>
  <c r="A92" i="10" s="1"/>
  <c r="A104" i="10" s="1"/>
  <c r="A116" i="10" s="1"/>
  <c r="A128" i="10" s="1"/>
  <c r="A140" i="10" s="1"/>
  <c r="A152" i="10" s="1"/>
  <c r="A164" i="10" s="1"/>
  <c r="A176" i="10" s="1"/>
  <c r="A31" i="10"/>
  <c r="A43" i="10" s="1"/>
  <c r="A55" i="10" s="1"/>
  <c r="A67" i="10" s="1"/>
  <c r="A79" i="10" s="1"/>
  <c r="A91" i="10" s="1"/>
  <c r="A103" i="10" s="1"/>
  <c r="A115" i="10" s="1"/>
  <c r="A127" i="10" s="1"/>
  <c r="A139" i="10" s="1"/>
  <c r="A151" i="10" s="1"/>
  <c r="A163" i="10" s="1"/>
  <c r="A175" i="10" s="1"/>
  <c r="A30" i="10"/>
  <c r="A42" i="10" s="1"/>
  <c r="A54" i="10" s="1"/>
  <c r="A66" i="10" s="1"/>
  <c r="A78" i="10" s="1"/>
  <c r="A90" i="10" s="1"/>
  <c r="A102" i="10" s="1"/>
  <c r="A114" i="10" s="1"/>
  <c r="A126" i="10" s="1"/>
  <c r="A138" i="10" s="1"/>
  <c r="A150" i="10" s="1"/>
  <c r="A162" i="10" s="1"/>
  <c r="A174" i="10" s="1"/>
  <c r="A29" i="10"/>
  <c r="A41" i="10" s="1"/>
  <c r="A53" i="10" s="1"/>
  <c r="A65" i="10" s="1"/>
  <c r="A77" i="10" s="1"/>
  <c r="A89" i="10" s="1"/>
  <c r="A101" i="10" s="1"/>
  <c r="A113" i="10" s="1"/>
  <c r="A125" i="10" s="1"/>
  <c r="A137" i="10" s="1"/>
  <c r="A149" i="10" s="1"/>
  <c r="A161" i="10" s="1"/>
  <c r="A173" i="10" s="1"/>
  <c r="A28" i="10"/>
  <c r="A40" i="10" s="1"/>
  <c r="A52" i="10" s="1"/>
  <c r="A64" i="10" s="1"/>
  <c r="A76" i="10" s="1"/>
  <c r="A88" i="10" s="1"/>
  <c r="A100" i="10" s="1"/>
  <c r="A112" i="10" s="1"/>
  <c r="A124" i="10" s="1"/>
  <c r="A136" i="10" s="1"/>
  <c r="A148" i="10" s="1"/>
  <c r="A160" i="10" s="1"/>
  <c r="A172" i="10" s="1"/>
  <c r="A27" i="10"/>
  <c r="A39" i="10" s="1"/>
  <c r="A51" i="10" s="1"/>
  <c r="A63" i="10" s="1"/>
  <c r="A75" i="10" s="1"/>
  <c r="A87" i="10" s="1"/>
  <c r="A99" i="10" s="1"/>
  <c r="A111" i="10" s="1"/>
  <c r="A123" i="10" s="1"/>
  <c r="A135" i="10" s="1"/>
  <c r="A147" i="10" s="1"/>
  <c r="A159" i="10" s="1"/>
  <c r="A171" i="10" s="1"/>
  <c r="A26" i="10"/>
  <c r="A38" i="10" s="1"/>
  <c r="A50" i="10" s="1"/>
  <c r="A62" i="10" s="1"/>
  <c r="A74" i="10" s="1"/>
  <c r="A86" i="10" s="1"/>
  <c r="A98" i="10" s="1"/>
  <c r="A110" i="10" s="1"/>
  <c r="A122" i="10" s="1"/>
  <c r="A134" i="10" s="1"/>
  <c r="A146" i="10" s="1"/>
  <c r="A158" i="10" s="1"/>
  <c r="A170" i="10" s="1"/>
  <c r="A25" i="10"/>
  <c r="A37" i="10" s="1"/>
  <c r="A49" i="10" s="1"/>
  <c r="A61" i="10" s="1"/>
  <c r="A73" i="10" s="1"/>
  <c r="A85" i="10" s="1"/>
  <c r="A97" i="10" s="1"/>
  <c r="A109" i="10" s="1"/>
  <c r="A121" i="10" s="1"/>
  <c r="A133" i="10" s="1"/>
  <c r="A145" i="10" s="1"/>
  <c r="A157" i="10" s="1"/>
  <c r="A169" i="10" s="1"/>
  <c r="A24" i="10"/>
  <c r="A36" i="10" s="1"/>
  <c r="A48" i="10" s="1"/>
  <c r="A60" i="10" s="1"/>
  <c r="A72" i="10" s="1"/>
  <c r="A84" i="10" s="1"/>
  <c r="A96" i="10" s="1"/>
  <c r="A108" i="10" s="1"/>
  <c r="A120" i="10" s="1"/>
  <c r="A132" i="10" s="1"/>
  <c r="A144" i="10" s="1"/>
  <c r="A156" i="10" s="1"/>
  <c r="A168" i="10" s="1"/>
  <c r="A23" i="10"/>
  <c r="A35" i="10" s="1"/>
  <c r="A47" i="10" s="1"/>
  <c r="A59" i="10" s="1"/>
  <c r="A71" i="10" s="1"/>
  <c r="A83" i="10" s="1"/>
  <c r="A95" i="10" s="1"/>
  <c r="A107" i="10" s="1"/>
  <c r="A119" i="10" s="1"/>
  <c r="A131" i="10" s="1"/>
  <c r="A143" i="10" s="1"/>
  <c r="A155" i="10" s="1"/>
  <c r="A167" i="10" s="1"/>
  <c r="A22" i="10"/>
  <c r="A34" i="10" s="1"/>
  <c r="A46" i="10" s="1"/>
  <c r="A58" i="10" s="1"/>
  <c r="A70" i="10" s="1"/>
  <c r="A82" i="10" s="1"/>
  <c r="A94" i="10" s="1"/>
  <c r="A106" i="10" s="1"/>
  <c r="A118" i="10" s="1"/>
  <c r="A130" i="10" s="1"/>
  <c r="A142" i="10" s="1"/>
  <c r="A154" i="10" s="1"/>
  <c r="A166" i="10" s="1"/>
  <c r="A189" i="5"/>
  <c r="A201" i="5" s="1"/>
  <c r="A213" i="5" s="1"/>
  <c r="A225" i="5" s="1"/>
  <c r="A237" i="5" s="1"/>
  <c r="A249" i="5" s="1"/>
  <c r="A261" i="5" s="1"/>
  <c r="A273" i="5" s="1"/>
  <c r="A285" i="5" s="1"/>
  <c r="A297" i="5" s="1"/>
  <c r="A309" i="5" s="1"/>
  <c r="A321" i="5" s="1"/>
  <c r="A333" i="5" s="1"/>
  <c r="A345" i="5" s="1"/>
  <c r="A357" i="5" s="1"/>
  <c r="A188" i="5"/>
  <c r="A200" i="5" s="1"/>
  <c r="A212" i="5" s="1"/>
  <c r="A224" i="5" s="1"/>
  <c r="A236" i="5" s="1"/>
  <c r="A248" i="5" s="1"/>
  <c r="A260" i="5" s="1"/>
  <c r="A272" i="5" s="1"/>
  <c r="A284" i="5" s="1"/>
  <c r="A296" i="5" s="1"/>
  <c r="A308" i="5" s="1"/>
  <c r="A320" i="5" s="1"/>
  <c r="A332" i="5" s="1"/>
  <c r="A344" i="5" s="1"/>
  <c r="A356" i="5" s="1"/>
  <c r="A187" i="5"/>
  <c r="A199" i="5" s="1"/>
  <c r="A211" i="5" s="1"/>
  <c r="A223" i="5" s="1"/>
  <c r="A235" i="5" s="1"/>
  <c r="A247" i="5" s="1"/>
  <c r="A259" i="5" s="1"/>
  <c r="A271" i="5" s="1"/>
  <c r="A283" i="5" s="1"/>
  <c r="A295" i="5" s="1"/>
  <c r="A307" i="5" s="1"/>
  <c r="A319" i="5" s="1"/>
  <c r="A331" i="5" s="1"/>
  <c r="A343" i="5" s="1"/>
  <c r="A355" i="5" s="1"/>
  <c r="A186" i="5"/>
  <c r="A198" i="5" s="1"/>
  <c r="A210" i="5" s="1"/>
  <c r="A222" i="5" s="1"/>
  <c r="A234" i="5" s="1"/>
  <c r="A246" i="5" s="1"/>
  <c r="A258" i="5" s="1"/>
  <c r="A270" i="5" s="1"/>
  <c r="A282" i="5" s="1"/>
  <c r="A294" i="5" s="1"/>
  <c r="A306" i="5" s="1"/>
  <c r="A318" i="5" s="1"/>
  <c r="A330" i="5" s="1"/>
  <c r="A342" i="5" s="1"/>
  <c r="A354" i="5" s="1"/>
  <c r="A185" i="5"/>
  <c r="A197" i="5" s="1"/>
  <c r="A209" i="5" s="1"/>
  <c r="A221" i="5" s="1"/>
  <c r="A233" i="5" s="1"/>
  <c r="A245" i="5" s="1"/>
  <c r="A257" i="5" s="1"/>
  <c r="A269" i="5" s="1"/>
  <c r="A281" i="5" s="1"/>
  <c r="A293" i="5" s="1"/>
  <c r="A305" i="5" s="1"/>
  <c r="A317" i="5" s="1"/>
  <c r="A329" i="5" s="1"/>
  <c r="A341" i="5" s="1"/>
  <c r="A353" i="5" s="1"/>
  <c r="A184" i="5"/>
  <c r="A196" i="5" s="1"/>
  <c r="A208" i="5" s="1"/>
  <c r="A220" i="5" s="1"/>
  <c r="A232" i="5" s="1"/>
  <c r="A244" i="5" s="1"/>
  <c r="A256" i="5" s="1"/>
  <c r="A268" i="5" s="1"/>
  <c r="A280" i="5" s="1"/>
  <c r="A292" i="5" s="1"/>
  <c r="A304" i="5" s="1"/>
  <c r="A316" i="5" s="1"/>
  <c r="A328" i="5" s="1"/>
  <c r="A340" i="5" s="1"/>
  <c r="A352" i="5" s="1"/>
  <c r="A183" i="5"/>
  <c r="A195" i="5" s="1"/>
  <c r="A207" i="5" s="1"/>
  <c r="A219" i="5" s="1"/>
  <c r="A231" i="5" s="1"/>
  <c r="A243" i="5" s="1"/>
  <c r="A255" i="5" s="1"/>
  <c r="A267" i="5" s="1"/>
  <c r="A279" i="5" s="1"/>
  <c r="A291" i="5" s="1"/>
  <c r="A303" i="5" s="1"/>
  <c r="A315" i="5" s="1"/>
  <c r="A327" i="5" s="1"/>
  <c r="A339" i="5" s="1"/>
  <c r="A351" i="5" s="1"/>
  <c r="A182" i="5"/>
  <c r="A194" i="5" s="1"/>
  <c r="A206" i="5" s="1"/>
  <c r="A218" i="5" s="1"/>
  <c r="A230" i="5" s="1"/>
  <c r="A242" i="5" s="1"/>
  <c r="A254" i="5" s="1"/>
  <c r="A266" i="5" s="1"/>
  <c r="A278" i="5" s="1"/>
  <c r="A290" i="5" s="1"/>
  <c r="A302" i="5" s="1"/>
  <c r="A314" i="5" s="1"/>
  <c r="A326" i="5" s="1"/>
  <c r="A338" i="5" s="1"/>
  <c r="A350" i="5" s="1"/>
  <c r="A181" i="5"/>
  <c r="A193" i="5" s="1"/>
  <c r="A205" i="5" s="1"/>
  <c r="A217" i="5" s="1"/>
  <c r="A229" i="5" s="1"/>
  <c r="A241" i="5" s="1"/>
  <c r="A253" i="5" s="1"/>
  <c r="A265" i="5" s="1"/>
  <c r="A277" i="5" s="1"/>
  <c r="A289" i="5" s="1"/>
  <c r="A301" i="5" s="1"/>
  <c r="A313" i="5" s="1"/>
  <c r="A325" i="5" s="1"/>
  <c r="A337" i="5" s="1"/>
  <c r="A349" i="5" s="1"/>
  <c r="A180" i="5"/>
  <c r="A192" i="5" s="1"/>
  <c r="A204" i="5" s="1"/>
  <c r="A216" i="5" s="1"/>
  <c r="A228" i="5" s="1"/>
  <c r="A240" i="5" s="1"/>
  <c r="A252" i="5" s="1"/>
  <c r="A264" i="5" s="1"/>
  <c r="A276" i="5" s="1"/>
  <c r="A288" i="5" s="1"/>
  <c r="A300" i="5" s="1"/>
  <c r="A312" i="5" s="1"/>
  <c r="A324" i="5" s="1"/>
  <c r="A336" i="5" s="1"/>
  <c r="A348" i="5" s="1"/>
  <c r="A179" i="5"/>
  <c r="A191" i="5" s="1"/>
  <c r="A203" i="5" s="1"/>
  <c r="A215" i="5" s="1"/>
  <c r="A227" i="5" s="1"/>
  <c r="A239" i="5" s="1"/>
  <c r="A251" i="5" s="1"/>
  <c r="A263" i="5" s="1"/>
  <c r="A275" i="5" s="1"/>
  <c r="A287" i="5" s="1"/>
  <c r="A299" i="5" s="1"/>
  <c r="A311" i="5" s="1"/>
  <c r="A323" i="5" s="1"/>
  <c r="A335" i="5" s="1"/>
  <c r="A347" i="5" s="1"/>
  <c r="A178" i="5"/>
  <c r="A190" i="5" s="1"/>
  <c r="A202" i="5" s="1"/>
  <c r="A214" i="5" s="1"/>
  <c r="A226" i="5" s="1"/>
  <c r="A238" i="5" s="1"/>
  <c r="A250" i="5" s="1"/>
  <c r="A262" i="5" s="1"/>
  <c r="A274" i="5" s="1"/>
  <c r="A286" i="5" s="1"/>
  <c r="A298" i="5" s="1"/>
  <c r="A310" i="5" s="1"/>
  <c r="A322" i="5" s="1"/>
  <c r="A334" i="5" s="1"/>
  <c r="A346" i="5" s="1"/>
  <c r="S17" i="4"/>
  <c r="S16" i="4"/>
  <c r="S15" i="4"/>
  <c r="S14" i="4"/>
  <c r="S13" i="4"/>
  <c r="S12" i="4"/>
  <c r="S11" i="4"/>
  <c r="S10" i="4"/>
  <c r="J17" i="3"/>
  <c r="I17" i="3"/>
  <c r="H17" i="3"/>
  <c r="G17" i="3"/>
  <c r="E17" i="3"/>
  <c r="D17" i="3"/>
  <c r="C17" i="3"/>
  <c r="B17" i="3"/>
  <c r="J16" i="3"/>
  <c r="I16" i="3"/>
  <c r="H16" i="3"/>
  <c r="G16" i="3"/>
  <c r="E16" i="3"/>
  <c r="D16" i="3"/>
  <c r="C16" i="3"/>
  <c r="B16" i="3"/>
  <c r="J15" i="3"/>
  <c r="I15" i="3"/>
  <c r="H15" i="3"/>
  <c r="G15" i="3"/>
  <c r="E15" i="3"/>
  <c r="D15" i="3"/>
  <c r="C15" i="3"/>
  <c r="B15" i="3"/>
  <c r="J14" i="3"/>
  <c r="I14" i="3"/>
  <c r="H14" i="3"/>
  <c r="G14" i="3"/>
  <c r="E14" i="3"/>
  <c r="D14" i="3"/>
  <c r="C14" i="3"/>
  <c r="B14" i="3"/>
  <c r="J13" i="3"/>
  <c r="I13" i="3"/>
  <c r="H13" i="3"/>
  <c r="G13" i="3"/>
  <c r="E13" i="3"/>
  <c r="D13" i="3"/>
  <c r="C13" i="3"/>
  <c r="B13" i="3"/>
  <c r="J12" i="3"/>
  <c r="I12" i="3"/>
  <c r="H12" i="3"/>
  <c r="G12" i="3"/>
  <c r="E12" i="3"/>
  <c r="D12" i="3"/>
  <c r="C12" i="3"/>
  <c r="B12" i="3"/>
  <c r="J11" i="3"/>
  <c r="I11" i="3"/>
  <c r="H11" i="3"/>
  <c r="G11" i="3"/>
  <c r="E11" i="3"/>
  <c r="D11" i="3"/>
  <c r="C11" i="3"/>
  <c r="B11" i="3"/>
  <c r="J10" i="3"/>
  <c r="I10" i="3"/>
  <c r="H10" i="3"/>
  <c r="G10" i="3"/>
  <c r="E10" i="3"/>
  <c r="D10" i="3"/>
  <c r="C10" i="3"/>
  <c r="B10" i="3"/>
  <c r="S17" i="2"/>
  <c r="S16" i="2"/>
  <c r="S15" i="2"/>
  <c r="S14" i="2"/>
  <c r="S13" i="2"/>
  <c r="S12" i="2"/>
  <c r="S11" i="2"/>
  <c r="S10" i="2"/>
  <c r="L17" i="16" l="1"/>
  <c r="F10" i="3"/>
  <c r="F11" i="3"/>
  <c r="F12" i="3"/>
  <c r="F13" i="3"/>
  <c r="F14" i="3"/>
  <c r="F15" i="3"/>
  <c r="F16" i="3"/>
  <c r="F17" i="3"/>
  <c r="L10" i="16"/>
  <c r="L14" i="16"/>
  <c r="K10" i="3"/>
  <c r="K11" i="3"/>
  <c r="K12" i="3"/>
  <c r="K13" i="3"/>
  <c r="K14" i="3"/>
  <c r="K15" i="3"/>
  <c r="K16" i="3"/>
  <c r="K17" i="3"/>
  <c r="L20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6" authorId="0" shapeId="0" xr:uid="{00000000-0006-0000-0A00-000001000000}">
      <text>
        <r>
          <rPr>
            <sz val="10"/>
            <color rgb="FF000000"/>
            <rFont val="Arial"/>
            <family val="2"/>
          </rPr>
          <t>Permiso de obra construcción y demolición (incluye construcción, ampliación, demolición, modificación, etc). Se solicita autorización de acuerdo a la reglamentación vigente y el profesional a cargo habilitado.</t>
        </r>
      </text>
    </comment>
    <comment ref="I6" authorId="0" shapeId="0" xr:uid="{00000000-0006-0000-0A00-000002000000}">
      <text>
        <r>
          <rPr>
            <sz val="10"/>
            <color rgb="FF000000"/>
            <rFont val="Arial"/>
            <family val="2"/>
          </rPr>
          <t>Documentación (registro superficie), refiere a obras sin permisos que ya se encuentran construidas. Se interviene con el correspondiente pago de la multa.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JUOOYH0lkk2CRKyu4qoKkjmZ/X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Agustin Rodríguez</author>
  </authors>
  <commentList>
    <comment ref="C9" authorId="0" shapeId="0" xr:uid="{88A91E6C-AE42-4845-AA1A-1995F12DEC0E}">
      <text>
        <r>
          <rPr>
            <sz val="8"/>
            <color indexed="81"/>
            <rFont val="Tahoma"/>
            <family val="2"/>
          </rPr>
          <t xml:space="preserve">Incluye la sumatoria de las municipalidades, quedando excluídas las comunas.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Yamila Sonder</author>
  </authors>
  <commentList>
    <comment ref="L7" authorId="0" shapeId="0" xr:uid="{31E75560-9B57-49B2-8FAB-12D12FF64AF2}">
      <text>
        <r>
          <rPr>
            <sz val="9"/>
            <color indexed="81"/>
            <rFont val="Tahoma"/>
            <family val="2"/>
          </rPr>
          <t>No contempla carga transportada en contenedores ni puertos areneros.</t>
        </r>
      </text>
    </comment>
  </commentList>
</comments>
</file>

<file path=xl/sharedStrings.xml><?xml version="1.0" encoding="utf-8"?>
<sst xmlns="http://schemas.openxmlformats.org/spreadsheetml/2006/main" count="528" uniqueCount="222">
  <si>
    <t>PROGRAMA SANTA FE COMO VAMOS</t>
  </si>
  <si>
    <t>E-mail: santafecomovamos@santafeciudad.gov.ar / ces@bcsf.com.ar </t>
  </si>
  <si>
    <t>BASE DE DATOS ESTADÍSTICOS</t>
  </si>
  <si>
    <t>EJE: ACTIVIDAD ECONÓMICA</t>
  </si>
  <si>
    <t>Actividad y estructura económica</t>
  </si>
  <si>
    <t>Frecuencia</t>
  </si>
  <si>
    <t>Fecha de inicio</t>
  </si>
  <si>
    <t>Ciudad Santa Fe</t>
  </si>
  <si>
    <t>Anual</t>
  </si>
  <si>
    <t>Provincia Santa Fe</t>
  </si>
  <si>
    <t>Mensual</t>
  </si>
  <si>
    <t>Sectores económicos relevantes</t>
  </si>
  <si>
    <t>Ciudad de Santa Fe</t>
  </si>
  <si>
    <t>Ciudad de Santa Fe/Provincia de Santa Fe/Argentina</t>
  </si>
  <si>
    <t>Título</t>
  </si>
  <si>
    <t>Base imponible: Facturación anual declarada en Derecho de Registro e Inspección (DREI). Desagregación por categorías del Clasificador Nacional de Actividades Económicas (ClaNAE)</t>
  </si>
  <si>
    <t xml:space="preserve"> </t>
  </si>
  <si>
    <t>Fuente</t>
  </si>
  <si>
    <t>Categorías ClaNAE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</si>
  <si>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</si>
  <si>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</si>
  <si>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</si>
  <si>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</si>
  <si>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</si>
  <si>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</si>
  <si>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</si>
  <si>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</si>
  <si>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</si>
  <si>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</si>
  <si>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</si>
  <si>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</si>
  <si>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</si>
  <si>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</si>
  <si>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</si>
  <si>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</si>
  <si>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</si>
  <si>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Unidad de medida</t>
  </si>
  <si>
    <t>Miles de pesos corrientes</t>
  </si>
  <si>
    <t>Categorías</t>
  </si>
  <si>
    <t>Agricultura, ganaderia, caza y silvicultura</t>
  </si>
  <si>
    <t>Pesca y servicios conexos</t>
  </si>
  <si>
    <t>Explotación de minas y canteras</t>
  </si>
  <si>
    <t>Industria manufacturera</t>
  </si>
  <si>
    <t>Electricidad, gas y agua</t>
  </si>
  <si>
    <t>Construcción</t>
  </si>
  <si>
    <t>Comercio al por mayor y al por menor; Reparación de vehículos automotores, motocicletas, efectos personales y enseres domésticos</t>
  </si>
  <si>
    <t xml:space="preserve">Servicios de hoteleria y restaurantes </t>
  </si>
  <si>
    <t>Servicio de transporte, almacenamiento y comunicaciones</t>
  </si>
  <si>
    <t>Intermediacion financiera y otros servicios financieros</t>
  </si>
  <si>
    <t>Servicios inmobiliarios, empresariales y de alquiler</t>
  </si>
  <si>
    <t>Administración pública, defensa y seguridad social obligatoria</t>
  </si>
  <si>
    <t>Enseñanza</t>
  </si>
  <si>
    <t>Servicios sociales y de salud</t>
  </si>
  <si>
    <t>Servicios de hogares privados que contratan servicio doméstico</t>
  </si>
  <si>
    <t>Servicios de organizaciones y órganos extraterritoriales</t>
  </si>
  <si>
    <t>Total de categorías</t>
  </si>
  <si>
    <t>Número</t>
  </si>
  <si>
    <t>Sectores económicos</t>
  </si>
  <si>
    <t>Actividades primarias</t>
  </si>
  <si>
    <t>Actividades secundarias</t>
  </si>
  <si>
    <t>Actividades terciarias (comercio)</t>
  </si>
  <si>
    <t>Total sectores económicos</t>
  </si>
  <si>
    <t>Padrones inscriptos en Derecho de Registro e Inspección (DREI). Desagregación por categorías ClaNAE</t>
  </si>
  <si>
    <t>N° de registros</t>
  </si>
  <si>
    <t>Índice Compuesto Coincidente de Actividad Económica de la provincia de Santa Fe (ICASFe)</t>
  </si>
  <si>
    <t>Centro de Estudios y Servicios (CES), Bolsa de Comercio de Santa Fe (BCSF)</t>
  </si>
  <si>
    <t>Índice base 1994=100</t>
  </si>
  <si>
    <t>Porcentaje</t>
  </si>
  <si>
    <t>Categorias</t>
  </si>
  <si>
    <t>Nivel</t>
  </si>
  <si>
    <t>Variación mensual</t>
  </si>
  <si>
    <t>Variación inter-anual</t>
  </si>
  <si>
    <t>Ciclo económico de
Santa Fe (enfoque clásico)</t>
  </si>
  <si>
    <t>Otro</t>
  </si>
  <si>
    <t>Total</t>
  </si>
  <si>
    <t>Pesos corrientes</t>
  </si>
  <si>
    <t>Tipos de eventos</t>
  </si>
  <si>
    <t>Asistentes a eventos de reuniones por origen del evento</t>
  </si>
  <si>
    <t>Deportivos</t>
  </si>
  <si>
    <t>Establecimientos</t>
  </si>
  <si>
    <t>Habitaciones o unidades disponibles</t>
  </si>
  <si>
    <t>Habitaciones o unidades ocupadas</t>
  </si>
  <si>
    <t>Plazas disponibles</t>
  </si>
  <si>
    <t>Plazas ocupadas</t>
  </si>
  <si>
    <t>Porcentaje de ocupación de las habitaciones o unidades</t>
  </si>
  <si>
    <t>Porcentaje de ocupación de plazas</t>
  </si>
  <si>
    <t>Viajeros</t>
  </si>
  <si>
    <t>Duración de estadía promedio de los turistas (en días)</t>
  </si>
  <si>
    <t>Sector de la construcción: evolución de expedientes de obra ingresados</t>
  </si>
  <si>
    <t>Permisos de obra y demoliciones</t>
  </si>
  <si>
    <t>Permisos de obra</t>
  </si>
  <si>
    <t>Demoliciones</t>
  </si>
  <si>
    <t>Documentaciones</t>
  </si>
  <si>
    <t xml:space="preserve">m2 </t>
  </si>
  <si>
    <t>Cantidad</t>
  </si>
  <si>
    <t>Superficie autorizada</t>
  </si>
  <si>
    <t>Sector de la construcción: permisos y finales de obra otorgados para la construcción de edificios en altura en la ciudad de Santa Fe</t>
  </si>
  <si>
    <t>m2</t>
  </si>
  <si>
    <t xml:space="preserve">Permisos otorgados </t>
  </si>
  <si>
    <t>Superficie</t>
  </si>
  <si>
    <t>Ascensores</t>
  </si>
  <si>
    <t>Locales/oficinas</t>
  </si>
  <si>
    <t>Departamentos</t>
  </si>
  <si>
    <t>Subsuelo</t>
  </si>
  <si>
    <t>Cocheras</t>
  </si>
  <si>
    <t>Final de obra</t>
  </si>
  <si>
    <t>Sector de la construcción</t>
  </si>
  <si>
    <t>Costo del m2 de construcción</t>
  </si>
  <si>
    <t>Variaciones mensuales del costo de la construcción</t>
  </si>
  <si>
    <t>Nivel general</t>
  </si>
  <si>
    <t>Materiales</t>
  </si>
  <si>
    <t>Mano de obra</t>
  </si>
  <si>
    <t>Gastos generales</t>
  </si>
  <si>
    <t xml:space="preserve">Sector externo: oferta exportable y dólares FOB exportados </t>
  </si>
  <si>
    <t>Dólares FOB</t>
  </si>
  <si>
    <t>Ciudad de Santa Fe (1)</t>
  </si>
  <si>
    <t>Departamento La Capital - Localidades que exportan - (Santo Tomé, Sauce viejo, Monte Vera, Recreo y Nelson) (2)</t>
  </si>
  <si>
    <t>Total compuesto por ciudad de Santa Fe y localidades del Departamento La Capital que exportaron (1+2)</t>
  </si>
  <si>
    <t>Monto anual exportado</t>
  </si>
  <si>
    <t xml:space="preserve">Monto anual exportado </t>
  </si>
  <si>
    <t>Monto total anual exportado</t>
  </si>
  <si>
    <t>Toneladas</t>
  </si>
  <si>
    <t>Millones de dólares FOB</t>
  </si>
  <si>
    <t>Provincia de Santa Fe</t>
  </si>
  <si>
    <t>Argentina</t>
  </si>
  <si>
    <t>Monto exportado anual</t>
  </si>
  <si>
    <t>Volumen exportado</t>
  </si>
  <si>
    <t>Valor promedio tonelada exportada</t>
  </si>
  <si>
    <t>Valor de las exportaciones con origen en la provincia de Santa Fe</t>
  </si>
  <si>
    <t>Valor de las exportaciones nacionales</t>
  </si>
  <si>
    <t>Total departamento La Capital</t>
  </si>
  <si>
    <t>Productos Primarios (PP)</t>
  </si>
  <si>
    <t>Manufactura de Origen Agropecuario (MOA)</t>
  </si>
  <si>
    <t>Manufactura de Origen Industrial (MOI)</t>
  </si>
  <si>
    <t>Combustibles y Energía (CyE)</t>
  </si>
  <si>
    <t>Otros</t>
  </si>
  <si>
    <t/>
  </si>
  <si>
    <t>Ministerio de Transporte de la Nación</t>
  </si>
  <si>
    <t>TEUs</t>
  </si>
  <si>
    <t>Carga</t>
  </si>
  <si>
    <t>Descarga</t>
  </si>
  <si>
    <t>Totales</t>
  </si>
  <si>
    <t>Arena</t>
  </si>
  <si>
    <t>Combustibles</t>
  </si>
  <si>
    <t>Granos</t>
  </si>
  <si>
    <t>Exportación</t>
  </si>
  <si>
    <t>Trimestral</t>
  </si>
  <si>
    <t>Movimientos portuarios de carga en el puerto de la ciudad de Santa Fe</t>
  </si>
  <si>
    <t>Fuentes</t>
  </si>
  <si>
    <t>Operaciones con residentes en el país</t>
  </si>
  <si>
    <t>Operaciones con residentes en el exterior</t>
  </si>
  <si>
    <t>Préstamos</t>
  </si>
  <si>
    <t>Depósitos</t>
  </si>
  <si>
    <t>Unidad de Medida</t>
  </si>
  <si>
    <t>Total provincia de Santa Fe</t>
  </si>
  <si>
    <t>Disponibilidades, préstamos y depósitos</t>
  </si>
  <si>
    <t>Superficie cubierta autorizada de permisos de edificación en la ciudad de Santa Fe</t>
  </si>
  <si>
    <t>Rubro</t>
  </si>
  <si>
    <t>Tipo de operación</t>
  </si>
  <si>
    <t>2014.T1</t>
  </si>
  <si>
    <t>Ciudad de Santa Fe/ Departamento La Capital</t>
  </si>
  <si>
    <t>Eventos internacionales ICCA</t>
  </si>
  <si>
    <t>Asistentes nacionales, regionales y/o locales</t>
  </si>
  <si>
    <t>Asistentes extranjeros</t>
  </si>
  <si>
    <t>Recaudación del Derecho Registro e Inspección (DReI)</t>
  </si>
  <si>
    <t>Acumulado anual</t>
  </si>
  <si>
    <t>Ejecución mensual</t>
  </si>
  <si>
    <t>Variación interanual</t>
  </si>
  <si>
    <t>5. Oferta y demanda hotelera</t>
  </si>
  <si>
    <t>6.1. Construcción: evolución de expedientes de obra ingresados</t>
  </si>
  <si>
    <t>6.2. Construcción: permisos de construcción y finales de obra otorgados para la construcción de nuevos edificios en altura</t>
  </si>
  <si>
    <t>7.1. Exportaciones: oferta exportable, dólares FOB exportados</t>
  </si>
  <si>
    <t>7.2. Exportaciones: valor promedio tonelada exportable</t>
  </si>
  <si>
    <t>8. Puerto de Santa Fe: movimientos portuarios de carga</t>
  </si>
  <si>
    <t>2024.T2</t>
  </si>
  <si>
    <t>Banco Central de la República Argentina (BCRA)</t>
  </si>
  <si>
    <t>Encuesta de ocupación hotelera - INDEC</t>
  </si>
  <si>
    <t>Costo de la Construcción (CC) - IPEC</t>
  </si>
  <si>
    <t xml:space="preserve">Permisos de Edificación - IPEC </t>
  </si>
  <si>
    <r>
      <rPr>
        <sz val="10"/>
        <rFont val="Arial"/>
        <family val="2"/>
      </rPr>
      <t>Sitio:</t>
    </r>
    <r>
      <rPr>
        <u/>
        <sz val="10"/>
        <color theme="10"/>
        <rFont val="Calibri"/>
        <family val="2"/>
        <scheme val="minor"/>
      </rPr>
      <t xml:space="preserve"> https://www.bcsf.com.ar/ces/santafe-como-vamos.php</t>
    </r>
  </si>
  <si>
    <r>
      <rPr>
        <sz val="10"/>
        <rFont val="Arial"/>
        <family val="2"/>
      </rPr>
      <t xml:space="preserve">Sitio: </t>
    </r>
    <r>
      <rPr>
        <u/>
        <sz val="10"/>
        <color theme="10"/>
        <rFont val="Calibri"/>
        <family val="2"/>
        <scheme val="minor"/>
      </rPr>
      <t>https://santafeciudad.gov.ar/secretaria-general/santa-fe-como-vamos/</t>
    </r>
  </si>
  <si>
    <t>Último dato</t>
  </si>
  <si>
    <t>4. Turismo de reuniones y eventos turísticos</t>
  </si>
  <si>
    <t>7.3. Exportaciones: distribución por grandes rubros</t>
  </si>
  <si>
    <r>
      <t>m</t>
    </r>
    <r>
      <rPr>
        <vertAlign val="superscript"/>
        <sz val="8"/>
        <rFont val="Arial"/>
        <family val="2"/>
      </rPr>
      <t>2</t>
    </r>
  </si>
  <si>
    <t>Volver al índice</t>
  </si>
  <si>
    <t xml:space="preserve"> Secretaría de Hacienda (SH) - MCSF</t>
  </si>
  <si>
    <t>Servicios comunitarios, sociales y personales n.c.p.</t>
  </si>
  <si>
    <t>Actividades terciarias otras)</t>
  </si>
  <si>
    <t>Actividades terciarias (otras)</t>
  </si>
  <si>
    <t>0 =Expansión; 1=Recesión</t>
  </si>
  <si>
    <t>Subsecretaria de Turismo - MCSF</t>
  </si>
  <si>
    <t xml:space="preserve">Número </t>
  </si>
  <si>
    <t>Secretaría de  Gestión Urbana y Ambiente - MCSF</t>
  </si>
  <si>
    <t>Legajos de edificios en altura</t>
  </si>
  <si>
    <t>Agencia de Cooperación, Inversiones y Comercio Exterior - MCSF</t>
  </si>
  <si>
    <t>Empresas que exportaron</t>
  </si>
  <si>
    <t>Sector externo: valor promedio de la tonelada exportada</t>
  </si>
  <si>
    <t>Sector externo: distribución de las exportaciones por grandes rubros</t>
  </si>
  <si>
    <t>Departamento La Capital- Localidades que exportan (Santo Tomé, Sauce viejo, Monte Vera, Recreo y Nelson)</t>
  </si>
  <si>
    <t>Cabotaje entrado</t>
  </si>
  <si>
    <t>Movimientos portuarios de carga containerizada desglosados en puerto, trimestre y TEU movilizados.</t>
  </si>
  <si>
    <t>Movimientos portuarios de cargas no containerizadas desglosados en puerto, trimestre, rubro y tipo de operación con la cantidad de toneladas movilizadas.</t>
  </si>
  <si>
    <t>Total asistentes</t>
  </si>
  <si>
    <t>Total eventos TDR y eventos turísticos</t>
  </si>
  <si>
    <t xml:space="preserve"> Ferias y exposiciones </t>
  </si>
  <si>
    <t xml:space="preserve">Congresos y convenciones </t>
  </si>
  <si>
    <t>Culturales</t>
  </si>
  <si>
    <t>Turismo de Reuniones (TDR) y eventos turísticos registrados en la ciudad de Santa Fe. Desagregación por tipo de evento y asistentes</t>
  </si>
  <si>
    <t>3. Disponibilidades de préstamos y depósitos</t>
  </si>
  <si>
    <t>1.2. Derecho, Registro e Inspección: base imponible</t>
  </si>
  <si>
    <t>1.3. Derecho de Registro e Inspección: base imponible. Niveles y proporciones por sectores</t>
  </si>
  <si>
    <t>1.4. Derecho de Registro e Inspección: padrones. Facturación declarada en pesos y proporciones por categoría</t>
  </si>
  <si>
    <t>6.3. Construcción: valor del metro cuadrado de construcción</t>
  </si>
  <si>
    <t>6.4. Construcción: superficie cubierta autorizada de permisos de edificación otorgados</t>
  </si>
  <si>
    <t>Secretaría de Hacienda y Finanzas - MCSF</t>
  </si>
  <si>
    <t>Base imponible: Facturación anual declarada en Derecho de Registro e Inspección (DREI)</t>
  </si>
  <si>
    <t>Padrones inscriptos en Derecho de Registro e Inspección (DREI)</t>
  </si>
  <si>
    <t>Cobertura geográfica</t>
  </si>
  <si>
    <t>1.1. Recaudación mensual del Derecho de Registro e Inspección (DREI)</t>
  </si>
  <si>
    <t>2. Índice Compuesto Coincidente de Actividad Económica (ICA-SFE)</t>
  </si>
  <si>
    <t>Oferta y demanda hotelera. Indicadores seleccionados por mes y tipo de establecimiento. Ciudad de Santa 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</si>
</sst>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_);[Red]\-#,##0.00_)"/>
    <numFmt numFmtId="165" formatCode="#,##0.0"/>
    <numFmt numFmtId="166" formatCode="_ &quot;$&quot;\ * #,##0_ ;_ &quot;$&quot;\ * \-#,##0_ ;_ &quot;$&quot;\ * &quot;-&quot;??_ ;_ @_ "/>
    <numFmt numFmtId="167" formatCode="0.0%"/>
    <numFmt numFmtId="168" formatCode="#,##0_ ;[Red]\-#,##0\ "/>
    <numFmt numFmtId="169" formatCode="#,##0.0_ ;[Red]\-#,##0.0\ "/>
    <numFmt numFmtId="170" formatCode="_ &quot;$&quot;\ * #,##0.00_ ;_ &quot;$&quot;\ * \-#,##0.00_ ;_ &quot;$&quot;\ * &quot;-&quot;??_ ;_ @_ "/>
    <numFmt numFmtId="171" formatCode="#,##0_);[Red]\-#,##0_)"/>
    <numFmt numFmtId="172" formatCode="#,##0.0_);[Red]\-#,##0.0_)"/>
    <numFmt numFmtId="173" formatCode="0.0"/>
    <numFmt numFmtId="174" formatCode="_ * #,##0.00_ ;_ * \-#,##0.00_ ;_ * &quot;-&quot;??_ ;_ @_ "/>
    <numFmt numFmtId="175" formatCode="_-* #,##0.00_-;\-* #,##0.00_-;_-* &quot;-&quot;??_-;_-@"/>
    <numFmt numFmtId="176" formatCode="_-* #,##0_-;\-* #,##0_-;_-* &quot;-&quot;??_-;_-@_-"/>
    <numFmt numFmtId="177" formatCode="_ * #,##0_ ;_ * \-#,##0_ ;_ * &quot;-&quot;??_ ;_ @_ "/>
    <numFmt numFmtId="178" formatCode="#,##0_)"/>
    <numFmt numFmtId="179" formatCode="_-&quot;$&quot;\ * #,##0.0_-;\-&quot;$&quot;\ * #,##0.0_-;_-&quot;$&quot;\ * &quot;-&quot;??_-;_-@_-"/>
  </numFmts>
  <fonts count="49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b/>
      <sz val="11"/>
      <color rgb="FF00206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000080"/>
      <name val="Arial"/>
      <family val="2"/>
    </font>
    <font>
      <sz val="10"/>
      <color rgb="FF333399"/>
      <name val="Arial"/>
      <family val="2"/>
    </font>
    <font>
      <b/>
      <sz val="10"/>
      <color rgb="FF333399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sz val="8"/>
      <color rgb="FFFFFFFF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8"/>
      <color indexed="81"/>
      <name val="Tahoma"/>
      <family val="2"/>
    </font>
    <font>
      <b/>
      <sz val="11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Calibri"/>
      <family val="2"/>
      <scheme val="minor"/>
    </font>
    <font>
      <b/>
      <sz val="8"/>
      <color indexed="10"/>
      <name val="Arial"/>
      <family val="2"/>
    </font>
    <font>
      <sz val="8"/>
      <color rgb="FF000000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sz val="8"/>
      <color theme="5" tint="-0.499984740745262"/>
      <name val="Arial"/>
      <family val="2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sz val="8"/>
      <color rgb="FF002060"/>
      <name val="Arial"/>
      <family val="2"/>
    </font>
    <font>
      <b/>
      <sz val="8"/>
      <color rgb="FF002060"/>
      <name val="Arial"/>
      <family val="2"/>
    </font>
    <font>
      <b/>
      <sz val="8"/>
      <color rgb="FF00B0F0"/>
      <name val="Arial"/>
      <family val="2"/>
    </font>
    <font>
      <vertAlign val="superscript"/>
      <sz val="8"/>
      <name val="Arial"/>
      <family val="2"/>
    </font>
    <font>
      <b/>
      <sz val="8"/>
      <color indexed="9"/>
      <name val="Arial"/>
      <family val="2"/>
    </font>
    <font>
      <u/>
      <sz val="8"/>
      <name val="Arial"/>
      <family val="2"/>
    </font>
    <font>
      <sz val="9"/>
      <color indexed="81"/>
      <name val="Tahoma"/>
      <family val="2"/>
    </font>
    <font>
      <sz val="8"/>
      <color theme="8" tint="-0.249977111117893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D0CECE"/>
        <bgColor rgb="FFD0CE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BF8F"/>
        <bgColor rgb="FFFABF8F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142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1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 style="hair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theme="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/>
      <right style="hair">
        <color rgb="FF000000"/>
      </right>
      <top style="thin">
        <color indexed="64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rgb="FF000000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theme="0"/>
      </left>
      <right style="hair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/>
      <diagonal/>
    </border>
    <border>
      <left style="dotted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theme="0"/>
      </left>
      <right style="medium">
        <color rgb="FF000000"/>
      </right>
      <top/>
      <bottom/>
      <diagonal/>
    </border>
    <border>
      <left style="hair">
        <color rgb="FF000000"/>
      </left>
      <right style="thin">
        <color theme="0"/>
      </right>
      <top/>
      <bottom/>
      <diagonal/>
    </border>
    <border>
      <left style="hair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/>
      <top style="thin">
        <color rgb="FF000000"/>
      </top>
      <bottom/>
      <diagonal/>
    </border>
    <border>
      <left style="thin">
        <color theme="0"/>
      </left>
      <right style="thin">
        <color auto="1"/>
      </right>
      <top/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theme="0"/>
      </right>
      <top/>
      <bottom/>
      <diagonal/>
    </border>
    <border>
      <left style="hair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 style="hair">
        <color rgb="FF000000"/>
      </right>
      <top style="thin">
        <color rgb="FF000000"/>
      </top>
      <bottom/>
      <diagonal/>
    </border>
  </borders>
  <cellStyleXfs count="11">
    <xf numFmtId="0" fontId="0" fillId="0" borderId="0"/>
    <xf numFmtId="43" fontId="24" fillId="0" borderId="0" applyFont="0" applyFill="0" applyBorder="0" applyAlignment="0" applyProtection="0"/>
    <xf numFmtId="0" fontId="17" fillId="0" borderId="2"/>
    <xf numFmtId="0" fontId="17" fillId="0" borderId="2"/>
    <xf numFmtId="0" fontId="17" fillId="0" borderId="2"/>
    <xf numFmtId="0" fontId="1" fillId="0" borderId="2"/>
    <xf numFmtId="0" fontId="29" fillId="0" borderId="2" applyNumberFormat="0" applyFill="0" applyBorder="0" applyAlignment="0" applyProtection="0">
      <alignment vertical="top"/>
      <protection locked="0"/>
    </xf>
    <xf numFmtId="174" fontId="30" fillId="0" borderId="2" applyFont="0" applyFill="0" applyBorder="0" applyAlignment="0" applyProtection="0"/>
    <xf numFmtId="9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557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4" fillId="3" borderId="3" xfId="0" applyFont="1" applyFill="1" applyBorder="1"/>
    <xf numFmtId="0" fontId="5" fillId="3" borderId="3" xfId="0" applyFont="1" applyFill="1" applyBorder="1" applyAlignment="1">
      <alignment vertical="center"/>
    </xf>
    <xf numFmtId="0" fontId="6" fillId="3" borderId="3" xfId="0" applyFont="1" applyFill="1" applyBorder="1"/>
    <xf numFmtId="0" fontId="6" fillId="3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0" fontId="8" fillId="4" borderId="2" xfId="0" applyFont="1" applyFill="1" applyBorder="1"/>
    <xf numFmtId="0" fontId="8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10" fillId="2" borderId="2" xfId="0" applyFont="1" applyFill="1" applyBorder="1"/>
    <xf numFmtId="0" fontId="11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right" vertical="center"/>
    </xf>
    <xf numFmtId="0" fontId="12" fillId="2" borderId="2" xfId="0" applyFont="1" applyFill="1" applyBorder="1" applyAlignment="1">
      <alignment horizontal="left" vertical="center"/>
    </xf>
    <xf numFmtId="0" fontId="11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vertical="center"/>
    </xf>
    <xf numFmtId="0" fontId="12" fillId="2" borderId="8" xfId="0" applyFont="1" applyFill="1" applyBorder="1" applyAlignment="1">
      <alignment horizontal="left" vertical="center"/>
    </xf>
    <xf numFmtId="0" fontId="13" fillId="2" borderId="8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1" fontId="15" fillId="5" borderId="2" xfId="0" applyNumberFormat="1" applyFont="1" applyFill="1" applyBorder="1" applyAlignment="1">
      <alignment horizontal="center" vertical="center"/>
    </xf>
    <xf numFmtId="1" fontId="16" fillId="2" borderId="3" xfId="0" applyNumberFormat="1" applyFont="1" applyFill="1" applyBorder="1" applyAlignment="1">
      <alignment horizontal="center"/>
    </xf>
    <xf numFmtId="1" fontId="16" fillId="2" borderId="10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19" fillId="4" borderId="2" xfId="0" applyFont="1" applyFill="1" applyBorder="1" applyAlignment="1">
      <alignment horizontal="center"/>
    </xf>
    <xf numFmtId="0" fontId="6" fillId="4" borderId="2" xfId="0" applyFont="1" applyFill="1" applyBorder="1"/>
    <xf numFmtId="1" fontId="16" fillId="2" borderId="28" xfId="0" applyNumberFormat="1" applyFont="1" applyFill="1" applyBorder="1" applyAlignment="1">
      <alignment horizontal="center"/>
    </xf>
    <xf numFmtId="1" fontId="16" fillId="2" borderId="29" xfId="0" applyNumberFormat="1" applyFont="1" applyFill="1" applyBorder="1" applyAlignment="1">
      <alignment horizontal="center"/>
    </xf>
    <xf numFmtId="1" fontId="15" fillId="5" borderId="9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/>
    <xf numFmtId="2" fontId="6" fillId="0" borderId="0" xfId="0" applyNumberFormat="1" applyFont="1" applyAlignment="1">
      <alignment horizontal="center"/>
    </xf>
    <xf numFmtId="167" fontId="6" fillId="0" borderId="26" xfId="0" applyNumberFormat="1" applyFont="1" applyBorder="1"/>
    <xf numFmtId="3" fontId="6" fillId="0" borderId="26" xfId="0" applyNumberFormat="1" applyFont="1" applyBorder="1"/>
    <xf numFmtId="167" fontId="6" fillId="9" borderId="17" xfId="0" applyNumberFormat="1" applyFont="1" applyFill="1" applyBorder="1"/>
    <xf numFmtId="167" fontId="6" fillId="0" borderId="25" xfId="0" applyNumberFormat="1" applyFont="1" applyBorder="1"/>
    <xf numFmtId="1" fontId="15" fillId="5" borderId="39" xfId="0" applyNumberFormat="1" applyFont="1" applyFill="1" applyBorder="1" applyAlignment="1">
      <alignment horizontal="center" vertical="center" wrapText="1"/>
    </xf>
    <xf numFmtId="1" fontId="15" fillId="5" borderId="40" xfId="0" applyNumberFormat="1" applyFont="1" applyFill="1" applyBorder="1" applyAlignment="1">
      <alignment horizontal="center" vertical="center"/>
    </xf>
    <xf numFmtId="164" fontId="6" fillId="5" borderId="39" xfId="0" applyNumberFormat="1" applyFont="1" applyFill="1" applyBorder="1"/>
    <xf numFmtId="2" fontId="6" fillId="4" borderId="2" xfId="0" applyNumberFormat="1" applyFont="1" applyFill="1" applyBorder="1" applyAlignment="1">
      <alignment horizontal="center"/>
    </xf>
    <xf numFmtId="167" fontId="6" fillId="4" borderId="2" xfId="0" applyNumberFormat="1" applyFont="1" applyFill="1" applyBorder="1"/>
    <xf numFmtId="172" fontId="6" fillId="4" borderId="2" xfId="0" applyNumberFormat="1" applyFont="1" applyFill="1" applyBorder="1"/>
    <xf numFmtId="0" fontId="2" fillId="2" borderId="34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1" fontId="6" fillId="2" borderId="4" xfId="0" applyNumberFormat="1" applyFont="1" applyFill="1" applyBorder="1" applyAlignment="1">
      <alignment horizontal="center" vertical="center"/>
    </xf>
    <xf numFmtId="1" fontId="6" fillId="0" borderId="45" xfId="0" applyNumberFormat="1" applyFont="1" applyBorder="1" applyAlignment="1">
      <alignment horizontal="center"/>
    </xf>
    <xf numFmtId="1" fontId="6" fillId="0" borderId="46" xfId="0" applyNumberFormat="1" applyFont="1" applyBorder="1" applyAlignment="1">
      <alignment horizontal="center"/>
    </xf>
    <xf numFmtId="1" fontId="15" fillId="5" borderId="1" xfId="0" applyNumberFormat="1" applyFont="1" applyFill="1" applyBorder="1" applyAlignment="1">
      <alignment horizontal="center" vertical="center"/>
    </xf>
    <xf numFmtId="1" fontId="16" fillId="2" borderId="9" xfId="0" applyNumberFormat="1" applyFont="1" applyFill="1" applyBorder="1" applyAlignment="1">
      <alignment horizontal="center"/>
    </xf>
    <xf numFmtId="1" fontId="15" fillId="5" borderId="49" xfId="0" applyNumberFormat="1" applyFont="1" applyFill="1" applyBorder="1" applyAlignment="1">
      <alignment horizontal="center" vertical="center" wrapText="1"/>
    </xf>
    <xf numFmtId="170" fontId="6" fillId="4" borderId="2" xfId="0" applyNumberFormat="1" applyFont="1" applyFill="1" applyBorder="1"/>
    <xf numFmtId="166" fontId="6" fillId="4" borderId="2" xfId="0" applyNumberFormat="1" applyFont="1" applyFill="1" applyBorder="1"/>
    <xf numFmtId="1" fontId="15" fillId="5" borderId="50" xfId="0" applyNumberFormat="1" applyFont="1" applyFill="1" applyBorder="1" applyAlignment="1">
      <alignment horizontal="center" vertical="center"/>
    </xf>
    <xf numFmtId="0" fontId="6" fillId="2" borderId="51" xfId="0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0" fontId="6" fillId="2" borderId="29" xfId="0" applyFont="1" applyFill="1" applyBorder="1" applyAlignment="1">
      <alignment vertical="center"/>
    </xf>
    <xf numFmtId="164" fontId="6" fillId="5" borderId="49" xfId="0" applyNumberFormat="1" applyFont="1" applyFill="1" applyBorder="1"/>
    <xf numFmtId="0" fontId="6" fillId="2" borderId="34" xfId="0" applyFont="1" applyFill="1" applyBorder="1" applyAlignment="1">
      <alignment vertical="center" wrapText="1"/>
    </xf>
    <xf numFmtId="0" fontId="6" fillId="2" borderId="31" xfId="0" applyFont="1" applyFill="1" applyBorder="1" applyAlignment="1">
      <alignment vertical="center" wrapText="1"/>
    </xf>
    <xf numFmtId="0" fontId="6" fillId="2" borderId="32" xfId="0" applyFont="1" applyFill="1" applyBorder="1" applyAlignment="1">
      <alignment vertical="center" wrapText="1"/>
    </xf>
    <xf numFmtId="1" fontId="15" fillId="5" borderId="4" xfId="0" applyNumberFormat="1" applyFont="1" applyFill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3" fontId="21" fillId="7" borderId="17" xfId="0" applyNumberFormat="1" applyFont="1" applyFill="1" applyBorder="1"/>
    <xf numFmtId="167" fontId="6" fillId="9" borderId="18" xfId="0" applyNumberFormat="1" applyFont="1" applyFill="1" applyBorder="1"/>
    <xf numFmtId="174" fontId="2" fillId="4" borderId="2" xfId="0" applyNumberFormat="1" applyFont="1" applyFill="1" applyBorder="1"/>
    <xf numFmtId="175" fontId="2" fillId="4" borderId="2" xfId="0" applyNumberFormat="1" applyFont="1" applyFill="1" applyBorder="1"/>
    <xf numFmtId="10" fontId="6" fillId="0" borderId="26" xfId="0" applyNumberFormat="1" applyFont="1" applyBorder="1"/>
    <xf numFmtId="10" fontId="6" fillId="0" borderId="25" xfId="0" applyNumberFormat="1" applyFont="1" applyBorder="1"/>
    <xf numFmtId="3" fontId="20" fillId="0" borderId="26" xfId="0" applyNumberFormat="1" applyFont="1" applyBorder="1"/>
    <xf numFmtId="10" fontId="20" fillId="0" borderId="26" xfId="0" applyNumberFormat="1" applyFont="1" applyBorder="1"/>
    <xf numFmtId="10" fontId="20" fillId="0" borderId="25" xfId="0" applyNumberFormat="1" applyFont="1" applyBorder="1"/>
    <xf numFmtId="0" fontId="22" fillId="2" borderId="2" xfId="0" applyFont="1" applyFill="1" applyBorder="1"/>
    <xf numFmtId="2" fontId="20" fillId="0" borderId="0" xfId="0" applyNumberFormat="1" applyFont="1" applyAlignment="1">
      <alignment horizontal="center"/>
    </xf>
    <xf numFmtId="0" fontId="6" fillId="2" borderId="33" xfId="0" applyFont="1" applyFill="1" applyBorder="1" applyAlignment="1">
      <alignment horizontal="center" vertical="center"/>
    </xf>
    <xf numFmtId="1" fontId="15" fillId="5" borderId="52" xfId="0" applyNumberFormat="1" applyFont="1" applyFill="1" applyBorder="1" applyAlignment="1">
      <alignment horizontal="center"/>
    </xf>
    <xf numFmtId="0" fontId="27" fillId="2" borderId="2" xfId="0" applyFont="1" applyFill="1" applyBorder="1" applyAlignment="1">
      <alignment vertical="center"/>
    </xf>
    <xf numFmtId="0" fontId="28" fillId="2" borderId="2" xfId="0" applyFont="1" applyFill="1" applyBorder="1" applyAlignment="1">
      <alignment vertical="center"/>
    </xf>
    <xf numFmtId="0" fontId="3" fillId="2" borderId="70" xfId="0" applyFont="1" applyFill="1" applyBorder="1" applyAlignment="1">
      <alignment vertical="center"/>
    </xf>
    <xf numFmtId="0" fontId="11" fillId="2" borderId="69" xfId="0" applyFont="1" applyFill="1" applyBorder="1" applyAlignment="1">
      <alignment vertical="center"/>
    </xf>
    <xf numFmtId="0" fontId="6" fillId="2" borderId="101" xfId="0" applyFont="1" applyFill="1" applyBorder="1" applyAlignment="1">
      <alignment horizontal="center" vertical="center" wrapText="1"/>
    </xf>
    <xf numFmtId="0" fontId="6" fillId="2" borderId="98" xfId="0" applyFont="1" applyFill="1" applyBorder="1" applyAlignment="1">
      <alignment horizontal="center" vertical="center" wrapText="1"/>
    </xf>
    <xf numFmtId="0" fontId="6" fillId="2" borderId="75" xfId="0" applyFont="1" applyFill="1" applyBorder="1" applyAlignment="1">
      <alignment horizontal="center" vertical="center" wrapText="1"/>
    </xf>
    <xf numFmtId="0" fontId="6" fillId="2" borderId="93" xfId="0" applyFont="1" applyFill="1" applyBorder="1" applyAlignment="1">
      <alignment horizontal="center" vertical="center" wrapText="1"/>
    </xf>
    <xf numFmtId="1" fontId="6" fillId="2" borderId="75" xfId="0" applyNumberFormat="1" applyFont="1" applyFill="1" applyBorder="1" applyAlignment="1">
      <alignment horizontal="center" vertical="center"/>
    </xf>
    <xf numFmtId="1" fontId="6" fillId="2" borderId="93" xfId="0" applyNumberFormat="1" applyFont="1" applyFill="1" applyBorder="1" applyAlignment="1">
      <alignment horizontal="center" vertical="center"/>
    </xf>
    <xf numFmtId="3" fontId="6" fillId="0" borderId="78" xfId="0" applyNumberFormat="1" applyFont="1" applyBorder="1" applyAlignment="1">
      <alignment horizontal="right"/>
    </xf>
    <xf numFmtId="3" fontId="6" fillId="0" borderId="81" xfId="0" applyNumberFormat="1" applyFont="1" applyBorder="1" applyAlignment="1">
      <alignment horizontal="right"/>
    </xf>
    <xf numFmtId="3" fontId="6" fillId="0" borderId="78" xfId="0" applyNumberFormat="1" applyFont="1" applyBorder="1" applyAlignment="1">
      <alignment horizontal="center"/>
    </xf>
    <xf numFmtId="3" fontId="6" fillId="0" borderId="81" xfId="0" applyNumberFormat="1" applyFont="1" applyBorder="1" applyAlignment="1">
      <alignment horizontal="center"/>
    </xf>
    <xf numFmtId="0" fontId="6" fillId="2" borderId="100" xfId="0" applyFont="1" applyFill="1" applyBorder="1" applyAlignment="1">
      <alignment horizontal="center" vertical="center" wrapText="1"/>
    </xf>
    <xf numFmtId="0" fontId="6" fillId="2" borderId="99" xfId="0" applyFont="1" applyFill="1" applyBorder="1" applyAlignment="1">
      <alignment horizontal="center" vertical="center" wrapText="1"/>
    </xf>
    <xf numFmtId="1" fontId="6" fillId="2" borderId="99" xfId="0" applyNumberFormat="1" applyFont="1" applyFill="1" applyBorder="1" applyAlignment="1">
      <alignment horizontal="center" vertical="center"/>
    </xf>
    <xf numFmtId="3" fontId="6" fillId="0" borderId="92" xfId="0" applyNumberFormat="1" applyFont="1" applyBorder="1" applyAlignment="1">
      <alignment horizontal="right"/>
    </xf>
    <xf numFmtId="3" fontId="6" fillId="0" borderId="78" xfId="0" applyNumberFormat="1" applyFont="1" applyBorder="1"/>
    <xf numFmtId="3" fontId="6" fillId="0" borderId="92" xfId="0" applyNumberFormat="1" applyFont="1" applyBorder="1"/>
    <xf numFmtId="3" fontId="6" fillId="0" borderId="92" xfId="0" applyNumberFormat="1" applyFont="1" applyBorder="1" applyAlignment="1">
      <alignment horizontal="center"/>
    </xf>
    <xf numFmtId="0" fontId="3" fillId="4" borderId="2" xfId="0" applyFont="1" applyFill="1" applyBorder="1"/>
    <xf numFmtId="0" fontId="32" fillId="4" borderId="2" xfId="10" applyFill="1" applyBorder="1"/>
    <xf numFmtId="0" fontId="32" fillId="0" borderId="2" xfId="10" applyFill="1" applyBorder="1"/>
    <xf numFmtId="0" fontId="17" fillId="12" borderId="2" xfId="0" applyFont="1" applyFill="1" applyBorder="1"/>
    <xf numFmtId="0" fontId="8" fillId="20" borderId="35" xfId="0" applyFont="1" applyFill="1" applyBorder="1" applyAlignment="1">
      <alignment vertical="center"/>
    </xf>
    <xf numFmtId="0" fontId="8" fillId="20" borderId="37" xfId="0" applyFont="1" applyFill="1" applyBorder="1" applyAlignment="1">
      <alignment vertical="center"/>
    </xf>
    <xf numFmtId="0" fontId="2" fillId="20" borderId="109" xfId="0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26" fillId="21" borderId="61" xfId="0" applyFont="1" applyFill="1" applyBorder="1" applyAlignment="1">
      <alignment vertical="center"/>
    </xf>
    <xf numFmtId="1" fontId="34" fillId="14" borderId="61" xfId="2" applyNumberFormat="1" applyFont="1" applyFill="1" applyBorder="1" applyAlignment="1">
      <alignment horizontal="center"/>
    </xf>
    <xf numFmtId="10" fontId="34" fillId="14" borderId="62" xfId="2" applyNumberFormat="1" applyFont="1" applyFill="1" applyBorder="1" applyAlignment="1">
      <alignment horizontal="center"/>
    </xf>
    <xf numFmtId="0" fontId="35" fillId="12" borderId="0" xfId="0" applyFont="1" applyFill="1"/>
    <xf numFmtId="1" fontId="15" fillId="5" borderId="3" xfId="0" applyNumberFormat="1" applyFont="1" applyFill="1" applyBorder="1" applyAlignment="1">
      <alignment horizontal="center" vertical="center" wrapText="1"/>
    </xf>
    <xf numFmtId="0" fontId="20" fillId="14" borderId="63" xfId="2" applyFont="1" applyFill="1" applyBorder="1" applyAlignment="1">
      <alignment horizontal="centerContinuous" vertical="center" wrapText="1"/>
    </xf>
    <xf numFmtId="10" fontId="20" fillId="14" borderId="66" xfId="2" applyNumberFormat="1" applyFont="1" applyFill="1" applyBorder="1" applyAlignment="1">
      <alignment horizontal="centerContinuous" vertical="center" wrapText="1"/>
    </xf>
    <xf numFmtId="164" fontId="6" fillId="5" borderId="9" xfId="0" applyNumberFormat="1" applyFont="1" applyFill="1" applyBorder="1"/>
    <xf numFmtId="1" fontId="15" fillId="5" borderId="16" xfId="0" applyNumberFormat="1" applyFont="1" applyFill="1" applyBorder="1" applyAlignment="1">
      <alignment horizontal="center" vertical="center" wrapText="1"/>
    </xf>
    <xf numFmtId="10" fontId="20" fillId="14" borderId="66" xfId="2" applyNumberFormat="1" applyFont="1" applyFill="1" applyBorder="1" applyAlignment="1">
      <alignment horizontal="center" vertical="center"/>
    </xf>
    <xf numFmtId="1" fontId="15" fillId="5" borderId="19" xfId="0" applyNumberFormat="1" applyFont="1" applyFill="1" applyBorder="1" applyAlignment="1">
      <alignment horizontal="center" vertical="center"/>
    </xf>
    <xf numFmtId="2" fontId="20" fillId="0" borderId="64" xfId="3" applyNumberFormat="1" applyFont="1" applyBorder="1" applyAlignment="1">
      <alignment horizontal="center"/>
    </xf>
    <xf numFmtId="166" fontId="40" fillId="0" borderId="64" xfId="9" applyNumberFormat="1" applyFont="1" applyFill="1" applyBorder="1" applyAlignment="1">
      <alignment horizontal="center"/>
    </xf>
    <xf numFmtId="0" fontId="40" fillId="14" borderId="0" xfId="0" applyFont="1" applyFill="1"/>
    <xf numFmtId="1" fontId="16" fillId="4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vertical="center"/>
    </xf>
    <xf numFmtId="0" fontId="35" fillId="0" borderId="0" xfId="0" applyFont="1"/>
    <xf numFmtId="0" fontId="15" fillId="4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vertical="center"/>
    </xf>
    <xf numFmtId="0" fontId="6" fillId="2" borderId="10" xfId="0" applyFont="1" applyFill="1" applyBorder="1" applyAlignment="1">
      <alignment vertical="center"/>
    </xf>
    <xf numFmtId="0" fontId="6" fillId="4" borderId="2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1" fontId="16" fillId="2" borderId="20" xfId="0" applyNumberFormat="1" applyFont="1" applyFill="1" applyBorder="1" applyAlignment="1">
      <alignment horizontal="center" vertical="center"/>
    </xf>
    <xf numFmtId="1" fontId="16" fillId="4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 wrapText="1"/>
    </xf>
    <xf numFmtId="1" fontId="6" fillId="0" borderId="0" xfId="0" applyNumberFormat="1" applyFont="1" applyAlignment="1">
      <alignment horizontal="center"/>
    </xf>
    <xf numFmtId="165" fontId="18" fillId="7" borderId="2" xfId="0" applyNumberFormat="1" applyFont="1" applyFill="1" applyBorder="1"/>
    <xf numFmtId="165" fontId="18" fillId="7" borderId="22" xfId="0" applyNumberFormat="1" applyFont="1" applyFill="1" applyBorder="1"/>
    <xf numFmtId="165" fontId="43" fillId="7" borderId="23" xfId="0" applyNumberFormat="1" applyFont="1" applyFill="1" applyBorder="1"/>
    <xf numFmtId="166" fontId="15" fillId="4" borderId="2" xfId="0" applyNumberFormat="1" applyFont="1" applyFill="1" applyBorder="1" applyAlignment="1">
      <alignment horizontal="center"/>
    </xf>
    <xf numFmtId="0" fontId="6" fillId="2" borderId="2" xfId="0" applyFont="1" applyFill="1" applyBorder="1"/>
    <xf numFmtId="165" fontId="6" fillId="0" borderId="24" xfId="0" applyNumberFormat="1" applyFont="1" applyBorder="1"/>
    <xf numFmtId="165" fontId="41" fillId="0" borderId="25" xfId="0" applyNumberFormat="1" applyFont="1" applyBorder="1"/>
    <xf numFmtId="165" fontId="6" fillId="0" borderId="26" xfId="0" applyNumberFormat="1" applyFont="1" applyBorder="1"/>
    <xf numFmtId="165" fontId="41" fillId="0" borderId="27" xfId="0" applyNumberFormat="1" applyFont="1" applyBorder="1"/>
    <xf numFmtId="167" fontId="15" fillId="4" borderId="2" xfId="0" applyNumberFormat="1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6" fillId="2" borderId="30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41" fillId="2" borderId="23" xfId="0" applyFont="1" applyFill="1" applyBorder="1" applyAlignment="1">
      <alignment horizontal="center" vertical="center" wrapText="1"/>
    </xf>
    <xf numFmtId="1" fontId="16" fillId="2" borderId="31" xfId="0" applyNumberFormat="1" applyFont="1" applyFill="1" applyBorder="1" applyAlignment="1">
      <alignment horizontal="center"/>
    </xf>
    <xf numFmtId="1" fontId="42" fillId="2" borderId="32" xfId="0" applyNumberFormat="1" applyFont="1" applyFill="1" applyBorder="1" applyAlignment="1">
      <alignment horizontal="center"/>
    </xf>
    <xf numFmtId="166" fontId="6" fillId="2" borderId="2" xfId="0" applyNumberFormat="1" applyFont="1" applyFill="1" applyBorder="1"/>
    <xf numFmtId="167" fontId="6" fillId="2" borderId="2" xfId="0" applyNumberFormat="1" applyFont="1" applyFill="1" applyBorder="1"/>
    <xf numFmtId="1" fontId="16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 vertical="center" wrapText="1"/>
    </xf>
    <xf numFmtId="1" fontId="6" fillId="2" borderId="20" xfId="0" applyNumberFormat="1" applyFont="1" applyFill="1" applyBorder="1" applyAlignment="1">
      <alignment horizontal="center" vertical="center"/>
    </xf>
    <xf numFmtId="1" fontId="16" fillId="2" borderId="2" xfId="0" applyNumberFormat="1" applyFont="1" applyFill="1" applyBorder="1" applyAlignment="1">
      <alignment horizontal="center" vertical="center"/>
    </xf>
    <xf numFmtId="3" fontId="18" fillId="7" borderId="2" xfId="0" applyNumberFormat="1" applyFont="1" applyFill="1" applyBorder="1"/>
    <xf numFmtId="3" fontId="18" fillId="7" borderId="22" xfId="0" applyNumberFormat="1" applyFont="1" applyFill="1" applyBorder="1"/>
    <xf numFmtId="3" fontId="43" fillId="7" borderId="23" xfId="0" applyNumberFormat="1" applyFont="1" applyFill="1" applyBorder="1"/>
    <xf numFmtId="3" fontId="6" fillId="0" borderId="24" xfId="0" applyNumberFormat="1" applyFont="1" applyBorder="1"/>
    <xf numFmtId="3" fontId="41" fillId="0" borderId="25" xfId="0" applyNumberFormat="1" applyFont="1" applyBorder="1"/>
    <xf numFmtId="0" fontId="6" fillId="4" borderId="2" xfId="0" applyFont="1" applyFill="1" applyBorder="1" applyAlignment="1">
      <alignment vertical="center"/>
    </xf>
    <xf numFmtId="167" fontId="6" fillId="4" borderId="2" xfId="0" applyNumberFormat="1" applyFont="1" applyFill="1" applyBorder="1" applyAlignment="1">
      <alignment vertical="center"/>
    </xf>
    <xf numFmtId="0" fontId="20" fillId="12" borderId="2" xfId="0" applyFont="1" applyFill="1" applyBorder="1" applyAlignment="1">
      <alignment vertical="center"/>
    </xf>
    <xf numFmtId="0" fontId="6" fillId="2" borderId="23" xfId="0" applyFont="1" applyFill="1" applyBorder="1" applyAlignment="1">
      <alignment horizontal="center" vertical="center" wrapText="1"/>
    </xf>
    <xf numFmtId="1" fontId="16" fillId="2" borderId="32" xfId="0" applyNumberFormat="1" applyFont="1" applyFill="1" applyBorder="1" applyAlignment="1">
      <alignment horizontal="center"/>
    </xf>
    <xf numFmtId="0" fontId="6" fillId="2" borderId="16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1" fontId="16" fillId="2" borderId="21" xfId="0" applyNumberFormat="1" applyFont="1" applyFill="1" applyBorder="1" applyAlignment="1">
      <alignment horizontal="center" vertical="center"/>
    </xf>
    <xf numFmtId="165" fontId="18" fillId="7" borderId="1" xfId="0" applyNumberFormat="1" applyFont="1" applyFill="1" applyBorder="1"/>
    <xf numFmtId="167" fontId="18" fillId="8" borderId="17" xfId="0" applyNumberFormat="1" applyFont="1" applyFill="1" applyBorder="1"/>
    <xf numFmtId="0" fontId="6" fillId="0" borderId="25" xfId="0" applyFont="1" applyBorder="1" applyAlignment="1">
      <alignment horizontal="center"/>
    </xf>
    <xf numFmtId="0" fontId="20" fillId="12" borderId="2" xfId="0" applyFont="1" applyFill="1" applyBorder="1"/>
    <xf numFmtId="167" fontId="21" fillId="6" borderId="17" xfId="0" applyNumberFormat="1" applyFont="1" applyFill="1" applyBorder="1"/>
    <xf numFmtId="167" fontId="6" fillId="8" borderId="17" xfId="0" applyNumberFormat="1" applyFont="1" applyFill="1" applyBorder="1"/>
    <xf numFmtId="167" fontId="6" fillId="0" borderId="24" xfId="0" applyNumberFormat="1" applyFont="1" applyBorder="1"/>
    <xf numFmtId="0" fontId="6" fillId="12" borderId="2" xfId="0" applyFont="1" applyFill="1" applyBorder="1"/>
    <xf numFmtId="172" fontId="6" fillId="0" borderId="24" xfId="0" applyNumberFormat="1" applyFont="1" applyBorder="1"/>
    <xf numFmtId="172" fontId="20" fillId="0" borderId="24" xfId="0" applyNumberFormat="1" applyFont="1" applyBorder="1"/>
    <xf numFmtId="167" fontId="20" fillId="0" borderId="26" xfId="0" applyNumberFormat="1" applyFont="1" applyBorder="1"/>
    <xf numFmtId="1" fontId="34" fillId="14" borderId="62" xfId="2" applyNumberFormat="1" applyFont="1" applyFill="1" applyBorder="1" applyAlignment="1">
      <alignment horizontal="center"/>
    </xf>
    <xf numFmtId="0" fontId="20" fillId="14" borderId="62" xfId="2" applyFont="1" applyFill="1" applyBorder="1" applyAlignment="1">
      <alignment horizontal="centerContinuous" vertical="center" wrapText="1"/>
    </xf>
    <xf numFmtId="0" fontId="20" fillId="14" borderId="102" xfId="2" applyFont="1" applyFill="1" applyBorder="1" applyAlignment="1">
      <alignment horizontal="center" vertical="center" wrapText="1"/>
    </xf>
    <xf numFmtId="0" fontId="20" fillId="14" borderId="103" xfId="2" applyFont="1" applyFill="1" applyBorder="1" applyAlignment="1">
      <alignment horizontal="center" vertical="center" wrapText="1"/>
    </xf>
    <xf numFmtId="0" fontId="20" fillId="14" borderId="106" xfId="2" applyFont="1" applyFill="1" applyBorder="1" applyAlignment="1">
      <alignment horizontal="center" vertical="center" wrapText="1"/>
    </xf>
    <xf numFmtId="0" fontId="20" fillId="14" borderId="107" xfId="2" applyFont="1" applyFill="1" applyBorder="1" applyAlignment="1">
      <alignment horizontal="center" vertical="center" wrapText="1"/>
    </xf>
    <xf numFmtId="1" fontId="15" fillId="5" borderId="36" xfId="0" applyNumberFormat="1" applyFont="1" applyFill="1" applyBorder="1" applyAlignment="1">
      <alignment horizontal="center" vertical="center" wrapText="1"/>
    </xf>
    <xf numFmtId="179" fontId="35" fillId="12" borderId="0" xfId="9" applyNumberFormat="1" applyFont="1" applyFill="1"/>
    <xf numFmtId="177" fontId="20" fillId="0" borderId="104" xfId="1" applyNumberFormat="1" applyFont="1" applyFill="1" applyBorder="1" applyAlignment="1">
      <alignment horizontal="center"/>
    </xf>
    <xf numFmtId="177" fontId="20" fillId="0" borderId="105" xfId="1" applyNumberFormat="1" applyFont="1" applyFill="1" applyBorder="1" applyAlignment="1">
      <alignment horizontal="center"/>
    </xf>
    <xf numFmtId="177" fontId="20" fillId="0" borderId="108" xfId="1" applyNumberFormat="1" applyFont="1" applyFill="1" applyBorder="1" applyAlignment="1">
      <alignment horizontal="center"/>
    </xf>
    <xf numFmtId="0" fontId="40" fillId="12" borderId="0" xfId="0" applyFont="1" applyFill="1"/>
    <xf numFmtId="1" fontId="16" fillId="2" borderId="23" xfId="0" applyNumberFormat="1" applyFont="1" applyFill="1" applyBorder="1" applyAlignment="1">
      <alignment horizontal="center"/>
    </xf>
    <xf numFmtId="176" fontId="43" fillId="7" borderId="95" xfId="1" applyNumberFormat="1" applyFont="1" applyFill="1" applyBorder="1" applyAlignment="1">
      <alignment horizontal="right"/>
    </xf>
    <xf numFmtId="176" fontId="15" fillId="10" borderId="78" xfId="1" applyNumberFormat="1" applyFont="1" applyFill="1" applyBorder="1" applyAlignment="1">
      <alignment horizontal="center" vertical="center" wrapText="1"/>
    </xf>
    <xf numFmtId="176" fontId="15" fillId="10" borderId="80" xfId="1" applyNumberFormat="1" applyFont="1" applyFill="1" applyBorder="1" applyAlignment="1">
      <alignment horizontal="center" vertical="center" wrapText="1"/>
    </xf>
    <xf numFmtId="176" fontId="41" fillId="0" borderId="81" xfId="1" applyNumberFormat="1" applyFont="1" applyBorder="1" applyAlignment="1">
      <alignment horizontal="right"/>
    </xf>
    <xf numFmtId="176" fontId="15" fillId="10" borderId="17" xfId="1" applyNumberFormat="1" applyFont="1" applyFill="1" applyBorder="1" applyAlignment="1">
      <alignment horizontal="center" vertical="center" wrapText="1"/>
    </xf>
    <xf numFmtId="176" fontId="15" fillId="10" borderId="92" xfId="1" applyNumberFormat="1" applyFont="1" applyFill="1" applyBorder="1" applyAlignment="1">
      <alignment horizontal="center" vertical="center" wrapText="1"/>
    </xf>
    <xf numFmtId="1" fontId="6" fillId="0" borderId="24" xfId="0" applyNumberFormat="1" applyFont="1" applyBorder="1" applyAlignment="1">
      <alignment horizontal="center"/>
    </xf>
    <xf numFmtId="176" fontId="15" fillId="10" borderId="82" xfId="1" applyNumberFormat="1" applyFont="1" applyFill="1" applyBorder="1" applyAlignment="1">
      <alignment horizontal="center" vertical="center" wrapText="1"/>
    </xf>
    <xf numFmtId="176" fontId="18" fillId="7" borderId="94" xfId="1" applyNumberFormat="1" applyFont="1" applyFill="1" applyBorder="1"/>
    <xf numFmtId="176" fontId="18" fillId="7" borderId="79" xfId="1" applyNumberFormat="1" applyFont="1" applyFill="1" applyBorder="1"/>
    <xf numFmtId="176" fontId="21" fillId="6" borderId="42" xfId="1" applyNumberFormat="1" applyFont="1" applyFill="1" applyBorder="1" applyAlignment="1">
      <alignment horizontal="right"/>
    </xf>
    <xf numFmtId="176" fontId="21" fillId="6" borderId="88" xfId="1" applyNumberFormat="1" applyFont="1" applyFill="1" applyBorder="1" applyAlignment="1">
      <alignment horizontal="right"/>
    </xf>
    <xf numFmtId="176" fontId="21" fillId="6" borderId="79" xfId="1" applyNumberFormat="1" applyFont="1" applyFill="1" applyBorder="1" applyAlignment="1">
      <alignment horizontal="right"/>
    </xf>
    <xf numFmtId="176" fontId="41" fillId="0" borderId="92" xfId="1" applyNumberFormat="1" applyFont="1" applyBorder="1" applyAlignment="1">
      <alignment horizontal="right"/>
    </xf>
    <xf numFmtId="10" fontId="6" fillId="2" borderId="2" xfId="0" applyNumberFormat="1" applyFont="1" applyFill="1" applyBorder="1"/>
    <xf numFmtId="176" fontId="6" fillId="0" borderId="82" xfId="1" applyNumberFormat="1" applyFont="1" applyBorder="1"/>
    <xf numFmtId="176" fontId="6" fillId="0" borderId="80" xfId="1" applyNumberFormat="1" applyFont="1" applyBorder="1"/>
    <xf numFmtId="176" fontId="6" fillId="0" borderId="38" xfId="1" applyNumberFormat="1" applyFont="1" applyBorder="1" applyAlignment="1">
      <alignment horizontal="right"/>
    </xf>
    <xf numFmtId="176" fontId="6" fillId="0" borderId="78" xfId="1" applyNumberFormat="1" applyFont="1" applyBorder="1" applyAlignment="1">
      <alignment horizontal="right"/>
    </xf>
    <xf numFmtId="176" fontId="6" fillId="0" borderId="80" xfId="1" applyNumberFormat="1" applyFont="1" applyBorder="1" applyAlignment="1">
      <alignment horizontal="right"/>
    </xf>
    <xf numFmtId="176" fontId="6" fillId="0" borderId="26" xfId="1" applyNumberFormat="1" applyFont="1" applyBorder="1" applyAlignment="1">
      <alignment horizontal="right"/>
    </xf>
    <xf numFmtId="0" fontId="6" fillId="2" borderId="2" xfId="0" applyFont="1" applyFill="1" applyBorder="1" applyAlignment="1">
      <alignment horizontal="center"/>
    </xf>
    <xf numFmtId="176" fontId="6" fillId="0" borderId="26" xfId="1" applyNumberFormat="1" applyFont="1" applyBorder="1"/>
    <xf numFmtId="176" fontId="6" fillId="0" borderId="78" xfId="1" applyNumberFormat="1" applyFont="1" applyBorder="1"/>
    <xf numFmtId="176" fontId="6" fillId="0" borderId="92" xfId="1" applyNumberFormat="1" applyFont="1" applyBorder="1" applyAlignment="1">
      <alignment horizontal="right"/>
    </xf>
    <xf numFmtId="176" fontId="20" fillId="0" borderId="78" xfId="1" applyNumberFormat="1" applyFont="1" applyBorder="1"/>
    <xf numFmtId="176" fontId="20" fillId="0" borderId="80" xfId="1" applyNumberFormat="1" applyFont="1" applyBorder="1"/>
    <xf numFmtId="176" fontId="6" fillId="19" borderId="78" xfId="1" applyNumberFormat="1" applyFont="1" applyFill="1" applyBorder="1"/>
    <xf numFmtId="176" fontId="6" fillId="19" borderId="80" xfId="1" applyNumberFormat="1" applyFont="1" applyFill="1" applyBorder="1"/>
    <xf numFmtId="176" fontId="41" fillId="19" borderId="81" xfId="1" applyNumberFormat="1" applyFont="1" applyFill="1" applyBorder="1" applyAlignment="1">
      <alignment horizontal="right"/>
    </xf>
    <xf numFmtId="176" fontId="6" fillId="19" borderId="26" xfId="1" applyNumberFormat="1" applyFont="1" applyFill="1" applyBorder="1"/>
    <xf numFmtId="176" fontId="41" fillId="19" borderId="92" xfId="1" applyNumberFormat="1" applyFont="1" applyFill="1" applyBorder="1" applyAlignment="1">
      <alignment horizontal="center"/>
    </xf>
    <xf numFmtId="176" fontId="41" fillId="0" borderId="92" xfId="1" applyNumberFormat="1" applyFont="1" applyBorder="1" applyAlignment="1">
      <alignment horizontal="center"/>
    </xf>
    <xf numFmtId="0" fontId="6" fillId="2" borderId="23" xfId="0" applyFont="1" applyFill="1" applyBorder="1" applyAlignment="1">
      <alignment vertical="center"/>
    </xf>
    <xf numFmtId="0" fontId="6" fillId="2" borderId="28" xfId="0" applyFont="1" applyFill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2" borderId="43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1" fontId="6" fillId="0" borderId="24" xfId="0" applyNumberFormat="1" applyFont="1" applyBorder="1"/>
    <xf numFmtId="0" fontId="15" fillId="10" borderId="17" xfId="0" applyFont="1" applyFill="1" applyBorder="1" applyAlignment="1">
      <alignment horizontal="center" vertical="center" wrapText="1"/>
    </xf>
    <xf numFmtId="165" fontId="6" fillId="0" borderId="27" xfId="0" applyNumberFormat="1" applyFont="1" applyBorder="1"/>
    <xf numFmtId="3" fontId="21" fillId="6" borderId="41" xfId="0" applyNumberFormat="1" applyFont="1" applyFill="1" applyBorder="1"/>
    <xf numFmtId="173" fontId="6" fillId="0" borderId="24" xfId="0" applyNumberFormat="1" applyFont="1" applyBorder="1"/>
    <xf numFmtId="173" fontId="6" fillId="0" borderId="27" xfId="0" applyNumberFormat="1" applyFont="1" applyBorder="1"/>
    <xf numFmtId="171" fontId="6" fillId="0" borderId="24" xfId="0" applyNumberFormat="1" applyFont="1" applyBorder="1"/>
    <xf numFmtId="172" fontId="6" fillId="0" borderId="25" xfId="0" applyNumberFormat="1" applyFont="1" applyBorder="1"/>
    <xf numFmtId="1" fontId="20" fillId="0" borderId="24" xfId="0" applyNumberFormat="1" applyFont="1" applyBorder="1"/>
    <xf numFmtId="171" fontId="20" fillId="0" borderId="24" xfId="0" applyNumberFormat="1" applyFont="1" applyBorder="1"/>
    <xf numFmtId="172" fontId="20" fillId="0" borderId="25" xfId="0" applyNumberFormat="1" applyFont="1" applyBorder="1"/>
    <xf numFmtId="0" fontId="20" fillId="2" borderId="2" xfId="0" applyFont="1" applyFill="1" applyBorder="1"/>
    <xf numFmtId="172" fontId="20" fillId="0" borderId="24" xfId="0" applyNumberFormat="1" applyFont="1" applyBorder="1" applyAlignment="1">
      <alignment horizontal="center"/>
    </xf>
    <xf numFmtId="172" fontId="20" fillId="0" borderId="25" xfId="0" applyNumberFormat="1" applyFont="1" applyBorder="1" applyAlignment="1">
      <alignment horizont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1" fontId="16" fillId="2" borderId="54" xfId="0" applyNumberFormat="1" applyFont="1" applyFill="1" applyBorder="1" applyAlignment="1">
      <alignment horizontal="center"/>
    </xf>
    <xf numFmtId="3" fontId="41" fillId="0" borderId="60" xfId="0" applyNumberFormat="1" applyFont="1" applyBorder="1" applyAlignment="1">
      <alignment horizontal="right"/>
    </xf>
    <xf numFmtId="0" fontId="6" fillId="13" borderId="2" xfId="0" applyFont="1" applyFill="1" applyBorder="1" applyAlignment="1">
      <alignment vertical="center"/>
    </xf>
    <xf numFmtId="1" fontId="16" fillId="13" borderId="54" xfId="0" applyNumberFormat="1" applyFont="1" applyFill="1" applyBorder="1" applyAlignment="1">
      <alignment horizontal="center"/>
    </xf>
    <xf numFmtId="3" fontId="41" fillId="12" borderId="55" xfId="0" applyNumberFormat="1" applyFont="1" applyFill="1" applyBorder="1" applyAlignment="1">
      <alignment horizontal="right"/>
    </xf>
    <xf numFmtId="0" fontId="15" fillId="13" borderId="2" xfId="0" applyFont="1" applyFill="1" applyBorder="1" applyAlignment="1">
      <alignment horizontal="center" vertical="center" wrapText="1"/>
    </xf>
    <xf numFmtId="3" fontId="41" fillId="12" borderId="60" xfId="0" applyNumberFormat="1" applyFont="1" applyFill="1" applyBorder="1" applyAlignment="1">
      <alignment horizontal="right"/>
    </xf>
    <xf numFmtId="0" fontId="6" fillId="13" borderId="57" xfId="0" applyFont="1" applyFill="1" applyBorder="1" applyAlignment="1">
      <alignment vertical="center"/>
    </xf>
    <xf numFmtId="0" fontId="20" fillId="0" borderId="66" xfId="4" applyFont="1" applyBorder="1" applyAlignment="1">
      <alignment horizontal="center" vertical="center" wrapText="1"/>
    </xf>
    <xf numFmtId="0" fontId="6" fillId="2" borderId="62" xfId="0" applyFont="1" applyFill="1" applyBorder="1" applyAlignment="1">
      <alignment vertical="center"/>
    </xf>
    <xf numFmtId="0" fontId="6" fillId="13" borderId="2" xfId="0" applyFont="1" applyFill="1" applyBorder="1" applyAlignment="1">
      <alignment vertical="center" wrapText="1"/>
    </xf>
    <xf numFmtId="171" fontId="20" fillId="17" borderId="67" xfId="4" applyNumberFormat="1" applyFont="1" applyFill="1" applyBorder="1"/>
    <xf numFmtId="0" fontId="6" fillId="13" borderId="2" xfId="0" applyFont="1" applyFill="1" applyBorder="1"/>
    <xf numFmtId="178" fontId="20" fillId="0" borderId="2" xfId="4" applyNumberFormat="1" applyFont="1"/>
    <xf numFmtId="178" fontId="21" fillId="16" borderId="67" xfId="4" applyNumberFormat="1" applyFont="1" applyFill="1" applyBorder="1"/>
    <xf numFmtId="178" fontId="20" fillId="0" borderId="67" xfId="4" applyNumberFormat="1" applyFont="1" applyBorder="1"/>
    <xf numFmtId="178" fontId="20" fillId="0" borderId="67" xfId="4" applyNumberFormat="1" applyFont="1" applyBorder="1" applyAlignment="1">
      <alignment horizontal="right"/>
    </xf>
    <xf numFmtId="0" fontId="15" fillId="2" borderId="23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vertical="center"/>
    </xf>
    <xf numFmtId="0" fontId="6" fillId="2" borderId="32" xfId="0" applyFont="1" applyFill="1" applyBorder="1" applyAlignment="1">
      <alignment vertical="center"/>
    </xf>
    <xf numFmtId="3" fontId="6" fillId="2" borderId="2" xfId="0" applyNumberFormat="1" applyFont="1" applyFill="1" applyBorder="1"/>
    <xf numFmtId="167" fontId="6" fillId="4" borderId="2" xfId="8" applyNumberFormat="1" applyFont="1" applyFill="1" applyBorder="1"/>
    <xf numFmtId="0" fontId="6" fillId="2" borderId="60" xfId="0" applyFont="1" applyFill="1" applyBorder="1" applyAlignment="1">
      <alignment vertical="center"/>
    </xf>
    <xf numFmtId="1" fontId="16" fillId="2" borderId="59" xfId="0" applyNumberFormat="1" applyFont="1" applyFill="1" applyBorder="1" applyAlignment="1">
      <alignment horizontal="center"/>
    </xf>
    <xf numFmtId="1" fontId="16" fillId="2" borderId="44" xfId="0" applyNumberFormat="1" applyFont="1" applyFill="1" applyBorder="1"/>
    <xf numFmtId="1" fontId="16" fillId="2" borderId="57" xfId="0" applyNumberFormat="1" applyFont="1" applyFill="1" applyBorder="1"/>
    <xf numFmtId="1" fontId="16" fillId="2" borderId="58" xfId="0" applyNumberFormat="1" applyFont="1" applyFill="1" applyBorder="1"/>
    <xf numFmtId="0" fontId="6" fillId="0" borderId="72" xfId="0" applyFont="1" applyBorder="1" applyAlignment="1">
      <alignment horizontal="center" vertical="center" wrapText="1"/>
    </xf>
    <xf numFmtId="0" fontId="6" fillId="0" borderId="73" xfId="0" applyFont="1" applyBorder="1" applyAlignment="1">
      <alignment horizontal="center" vertical="center" wrapText="1"/>
    </xf>
    <xf numFmtId="0" fontId="6" fillId="0" borderId="74" xfId="0" applyFont="1" applyBorder="1" applyAlignment="1">
      <alignment horizontal="center" vertical="center" wrapText="1"/>
    </xf>
    <xf numFmtId="0" fontId="6" fillId="0" borderId="83" xfId="0" applyFont="1" applyBorder="1" applyAlignment="1">
      <alignment horizontal="center" vertical="center" wrapText="1"/>
    </xf>
    <xf numFmtId="0" fontId="6" fillId="0" borderId="84" xfId="0" applyFont="1" applyBorder="1" applyAlignment="1">
      <alignment horizontal="center" vertical="center" wrapText="1"/>
    </xf>
    <xf numFmtId="0" fontId="6" fillId="0" borderId="89" xfId="0" applyFont="1" applyBorder="1" applyAlignment="1">
      <alignment horizontal="center" vertical="center" wrapText="1"/>
    </xf>
    <xf numFmtId="0" fontId="6" fillId="2" borderId="75" xfId="0" applyFont="1" applyFill="1" applyBorder="1" applyAlignment="1">
      <alignment vertical="center" wrapText="1"/>
    </xf>
    <xf numFmtId="0" fontId="20" fillId="12" borderId="76" xfId="0" applyFont="1" applyFill="1" applyBorder="1"/>
    <xf numFmtId="0" fontId="20" fillId="12" borderId="77" xfId="0" applyFont="1" applyFill="1" applyBorder="1"/>
    <xf numFmtId="173" fontId="6" fillId="0" borderId="46" xfId="1" applyNumberFormat="1" applyFont="1" applyBorder="1" applyAlignment="1">
      <alignment horizontal="center"/>
    </xf>
    <xf numFmtId="173" fontId="20" fillId="0" borderId="46" xfId="1" applyNumberFormat="1" applyFont="1" applyBorder="1" applyAlignment="1">
      <alignment horizontal="center"/>
    </xf>
    <xf numFmtId="1" fontId="21" fillId="6" borderId="9" xfId="10" applyNumberFormat="1" applyFont="1" applyFill="1" applyBorder="1" applyAlignment="1">
      <alignment horizontal="center" vertical="center" wrapText="1"/>
    </xf>
    <xf numFmtId="0" fontId="37" fillId="14" borderId="63" xfId="2" applyFont="1" applyFill="1" applyBorder="1" applyAlignment="1">
      <alignment horizontal="centerContinuous" vertical="center" wrapText="1"/>
    </xf>
    <xf numFmtId="0" fontId="20" fillId="14" borderId="71" xfId="2" applyFont="1" applyFill="1" applyBorder="1" applyAlignment="1">
      <alignment horizontal="centerContinuous" vertical="center" wrapText="1"/>
    </xf>
    <xf numFmtId="0" fontId="37" fillId="14" borderId="61" xfId="2" applyFont="1" applyFill="1" applyBorder="1" applyAlignment="1">
      <alignment horizontal="centerContinuous" vertical="center" wrapText="1"/>
    </xf>
    <xf numFmtId="0" fontId="37" fillId="14" borderId="62" xfId="2" applyFont="1" applyFill="1" applyBorder="1" applyAlignment="1">
      <alignment horizontal="centerContinuous" vertical="center" wrapText="1"/>
    </xf>
    <xf numFmtId="1" fontId="36" fillId="14" borderId="68" xfId="2" applyNumberFormat="1" applyFont="1" applyFill="1" applyBorder="1" applyAlignment="1">
      <alignment horizontal="center"/>
    </xf>
    <xf numFmtId="10" fontId="36" fillId="14" borderId="110" xfId="2" applyNumberFormat="1" applyFont="1" applyFill="1" applyBorder="1" applyAlignment="1">
      <alignment horizontal="center"/>
    </xf>
    <xf numFmtId="0" fontId="20" fillId="14" borderId="2" xfId="2" applyFont="1" applyFill="1" applyAlignment="1">
      <alignment horizontal="centerContinuous" vertical="center" wrapText="1"/>
    </xf>
    <xf numFmtId="0" fontId="20" fillId="14" borderId="2" xfId="2" applyFont="1" applyFill="1" applyAlignment="1">
      <alignment horizontal="center" vertical="center" wrapText="1"/>
    </xf>
    <xf numFmtId="10" fontId="20" fillId="14" borderId="65" xfId="2" applyNumberFormat="1" applyFont="1" applyFill="1" applyBorder="1" applyAlignment="1">
      <alignment horizontal="center" vertical="center" wrapText="1"/>
    </xf>
    <xf numFmtId="1" fontId="15" fillId="5" borderId="36" xfId="0" applyNumberFormat="1" applyFont="1" applyFill="1" applyBorder="1" applyAlignment="1">
      <alignment horizontal="center" vertical="center"/>
    </xf>
    <xf numFmtId="1" fontId="15" fillId="5" borderId="35" xfId="0" applyNumberFormat="1" applyFont="1" applyFill="1" applyBorder="1" applyAlignment="1">
      <alignment horizontal="center" vertical="center" wrapText="1"/>
    </xf>
    <xf numFmtId="0" fontId="20" fillId="14" borderId="113" xfId="2" applyFont="1" applyFill="1" applyBorder="1" applyAlignment="1">
      <alignment horizontal="center" vertical="center" wrapText="1"/>
    </xf>
    <xf numFmtId="10" fontId="20" fillId="14" borderId="114" xfId="2" applyNumberFormat="1" applyFont="1" applyFill="1" applyBorder="1" applyAlignment="1">
      <alignment horizontal="center" vertical="center" wrapText="1"/>
    </xf>
    <xf numFmtId="0" fontId="20" fillId="0" borderId="12" xfId="0" applyFont="1" applyBorder="1" applyAlignment="1">
      <alignment horizontal="centerContinuous"/>
    </xf>
    <xf numFmtId="0" fontId="20" fillId="0" borderId="13" xfId="0" applyFont="1" applyBorder="1" applyAlignment="1">
      <alignment horizontal="centerContinuous"/>
    </xf>
    <xf numFmtId="1" fontId="6" fillId="2" borderId="11" xfId="0" applyNumberFormat="1" applyFont="1" applyFill="1" applyBorder="1" applyAlignment="1">
      <alignment horizontal="centerContinuous"/>
    </xf>
    <xf numFmtId="0" fontId="20" fillId="14" borderId="102" xfId="2" applyFont="1" applyFill="1" applyBorder="1" applyAlignment="1">
      <alignment horizontal="centerContinuous" vertical="center" wrapText="1"/>
    </xf>
    <xf numFmtId="0" fontId="20" fillId="14" borderId="103" xfId="2" applyFont="1" applyFill="1" applyBorder="1" applyAlignment="1">
      <alignment horizontal="centerContinuous" vertical="center" wrapText="1"/>
    </xf>
    <xf numFmtId="0" fontId="20" fillId="14" borderId="106" xfId="2" applyFont="1" applyFill="1" applyBorder="1" applyAlignment="1">
      <alignment horizontal="centerContinuous" vertical="center" wrapText="1"/>
    </xf>
    <xf numFmtId="0" fontId="20" fillId="14" borderId="107" xfId="2" applyFont="1" applyFill="1" applyBorder="1" applyAlignment="1">
      <alignment horizontal="centerContinuous" vertical="center" wrapText="1"/>
    </xf>
    <xf numFmtId="0" fontId="20" fillId="0" borderId="76" xfId="0" applyFont="1" applyBorder="1" applyAlignment="1">
      <alignment horizontal="centerContinuous"/>
    </xf>
    <xf numFmtId="0" fontId="20" fillId="0" borderId="93" xfId="0" applyFont="1" applyBorder="1" applyAlignment="1">
      <alignment horizontal="centerContinuous"/>
    </xf>
    <xf numFmtId="0" fontId="20" fillId="0" borderId="76" xfId="0" applyFont="1" applyBorder="1" applyAlignment="1">
      <alignment horizontal="centerContinuous" wrapText="1"/>
    </xf>
    <xf numFmtId="0" fontId="20" fillId="0" borderId="99" xfId="0" applyFont="1" applyBorder="1" applyAlignment="1">
      <alignment horizontal="centerContinuous" wrapText="1"/>
    </xf>
    <xf numFmtId="0" fontId="17" fillId="0" borderId="12" xfId="0" applyFont="1" applyBorder="1" applyAlignment="1">
      <alignment horizontal="centerContinuous"/>
    </xf>
    <xf numFmtId="0" fontId="17" fillId="0" borderId="13" xfId="0" applyFont="1" applyBorder="1" applyAlignment="1">
      <alignment horizontal="centerContinuous"/>
    </xf>
    <xf numFmtId="1" fontId="6" fillId="2" borderId="75" xfId="0" applyNumberFormat="1" applyFont="1" applyFill="1" applyBorder="1" applyAlignment="1">
      <alignment horizontal="centerContinuous" vertical="center" wrapText="1"/>
    </xf>
    <xf numFmtId="0" fontId="17" fillId="0" borderId="93" xfId="0" applyFont="1" applyBorder="1" applyAlignment="1">
      <alignment horizontal="centerContinuous"/>
    </xf>
    <xf numFmtId="1" fontId="6" fillId="2" borderId="75" xfId="0" applyNumberFormat="1" applyFont="1" applyFill="1" applyBorder="1" applyAlignment="1">
      <alignment horizontal="centerContinuous" vertical="center"/>
    </xf>
    <xf numFmtId="0" fontId="17" fillId="0" borderId="99" xfId="0" applyFont="1" applyBorder="1" applyAlignment="1">
      <alignment horizontal="centerContinuous"/>
    </xf>
    <xf numFmtId="0" fontId="6" fillId="2" borderId="35" xfId="0" applyFont="1" applyFill="1" applyBorder="1" applyAlignment="1">
      <alignment horizontal="centerContinuous" vertical="center" wrapText="1"/>
    </xf>
    <xf numFmtId="0" fontId="6" fillId="4" borderId="54" xfId="0" applyFont="1" applyFill="1" applyBorder="1" applyAlignment="1">
      <alignment horizontal="centerContinuous" vertical="center" wrapText="1"/>
    </xf>
    <xf numFmtId="0" fontId="17" fillId="0" borderId="54" xfId="0" applyFont="1" applyBorder="1" applyAlignment="1">
      <alignment horizontal="centerContinuous"/>
    </xf>
    <xf numFmtId="0" fontId="17" fillId="0" borderId="55" xfId="0" applyFont="1" applyBorder="1" applyAlignment="1">
      <alignment horizontal="centerContinuous"/>
    </xf>
    <xf numFmtId="0" fontId="6" fillId="13" borderId="13" xfId="0" applyFont="1" applyFill="1" applyBorder="1" applyAlignment="1">
      <alignment horizontal="centerContinuous" vertical="center" wrapText="1"/>
    </xf>
    <xf numFmtId="0" fontId="6" fillId="12" borderId="13" xfId="0" applyFont="1" applyFill="1" applyBorder="1" applyAlignment="1">
      <alignment horizontal="centerContinuous" vertical="center"/>
    </xf>
    <xf numFmtId="0" fontId="20" fillId="0" borderId="57" xfId="0" applyFont="1" applyBorder="1" applyAlignment="1">
      <alignment horizontal="centerContinuous"/>
    </xf>
    <xf numFmtId="0" fontId="20" fillId="0" borderId="58" xfId="0" applyFont="1" applyBorder="1" applyAlignment="1">
      <alignment horizontal="centerContinuous"/>
    </xf>
    <xf numFmtId="0" fontId="20" fillId="0" borderId="99" xfId="0" applyFont="1" applyBorder="1" applyAlignment="1">
      <alignment horizontal="centerContinuous"/>
    </xf>
    <xf numFmtId="0" fontId="20" fillId="0" borderId="37" xfId="0" applyFont="1" applyBorder="1" applyAlignment="1">
      <alignment horizontal="centerContinuous"/>
    </xf>
    <xf numFmtId="0" fontId="6" fillId="2" borderId="37" xfId="0" applyFont="1" applyFill="1" applyBorder="1" applyAlignment="1">
      <alignment horizontal="centerContinuous" vertical="center" wrapText="1"/>
    </xf>
    <xf numFmtId="0" fontId="6" fillId="2" borderId="36" xfId="0" applyFont="1" applyFill="1" applyBorder="1" applyAlignment="1">
      <alignment horizontal="centerContinuous" vertical="center" wrapText="1"/>
    </xf>
    <xf numFmtId="0" fontId="6" fillId="2" borderId="13" xfId="0" applyFont="1" applyFill="1" applyBorder="1" applyAlignment="1">
      <alignment horizontal="centerContinuous" vertical="center" wrapText="1"/>
    </xf>
    <xf numFmtId="0" fontId="20" fillId="0" borderId="85" xfId="0" applyFont="1" applyBorder="1" applyAlignment="1">
      <alignment horizontal="centerContinuous" vertical="center"/>
    </xf>
    <xf numFmtId="0" fontId="20" fillId="0" borderId="86" xfId="0" applyFont="1" applyBorder="1" applyAlignment="1">
      <alignment horizontal="centerContinuous" vertical="center"/>
    </xf>
    <xf numFmtId="0" fontId="20" fillId="0" borderId="87" xfId="0" applyFont="1" applyBorder="1" applyAlignment="1">
      <alignment horizontal="centerContinuous" vertical="center"/>
    </xf>
    <xf numFmtId="0" fontId="20" fillId="0" borderId="90" xfId="0" applyFont="1" applyBorder="1" applyAlignment="1">
      <alignment horizontal="centerContinuous" vertical="center"/>
    </xf>
    <xf numFmtId="0" fontId="20" fillId="0" borderId="91" xfId="0" applyFont="1" applyBorder="1" applyAlignment="1">
      <alignment horizontal="centerContinuous" vertical="center"/>
    </xf>
    <xf numFmtId="0" fontId="20" fillId="2" borderId="18" xfId="0" applyFont="1" applyFill="1" applyBorder="1" applyAlignment="1">
      <alignment horizontal="center" vertical="center" wrapText="1"/>
    </xf>
    <xf numFmtId="1" fontId="37" fillId="2" borderId="21" xfId="0" applyNumberFormat="1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Continuous" vertical="center" wrapText="1"/>
    </xf>
    <xf numFmtId="166" fontId="40" fillId="0" borderId="67" xfId="9" applyNumberFormat="1" applyFont="1" applyFill="1" applyBorder="1" applyAlignment="1">
      <alignment horizontal="center"/>
    </xf>
    <xf numFmtId="1" fontId="37" fillId="5" borderId="9" xfId="0" applyNumberFormat="1" applyFont="1" applyFill="1" applyBorder="1" applyAlignment="1">
      <alignment horizontal="center" vertical="center" wrapText="1"/>
    </xf>
    <xf numFmtId="0" fontId="20" fillId="2" borderId="14" xfId="0" applyFont="1" applyFill="1" applyBorder="1" applyAlignment="1">
      <alignment horizontal="center" vertical="center" wrapText="1"/>
    </xf>
    <xf numFmtId="0" fontId="20" fillId="2" borderId="33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vertical="center"/>
    </xf>
    <xf numFmtId="0" fontId="20" fillId="0" borderId="0" xfId="0" applyFont="1"/>
    <xf numFmtId="1" fontId="37" fillId="5" borderId="2" xfId="0" applyNumberFormat="1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vertical="center" wrapText="1"/>
    </xf>
    <xf numFmtId="0" fontId="37" fillId="2" borderId="11" xfId="0" applyFont="1" applyFill="1" applyBorder="1" applyAlignment="1">
      <alignment horizontal="centerContinuous" vertical="center" wrapText="1"/>
    </xf>
    <xf numFmtId="1" fontId="16" fillId="2" borderId="36" xfId="0" applyNumberFormat="1" applyFont="1" applyFill="1" applyBorder="1" applyAlignment="1">
      <alignment horizontal="center"/>
    </xf>
    <xf numFmtId="1" fontId="16" fillId="2" borderId="35" xfId="0" applyNumberFormat="1" applyFont="1" applyFill="1" applyBorder="1" applyAlignment="1">
      <alignment horizontal="center"/>
    </xf>
    <xf numFmtId="0" fontId="20" fillId="0" borderId="36" xfId="0" applyFont="1" applyBorder="1" applyAlignment="1">
      <alignment horizontal="centerContinuous"/>
    </xf>
    <xf numFmtId="0" fontId="15" fillId="2" borderId="35" xfId="0" applyFont="1" applyFill="1" applyBorder="1" applyAlignment="1">
      <alignment horizontal="centerContinuous" vertical="center" wrapText="1"/>
    </xf>
    <xf numFmtId="1" fontId="16" fillId="2" borderId="43" xfId="0" applyNumberFormat="1" applyFont="1" applyFill="1" applyBorder="1" applyAlignment="1">
      <alignment horizontal="center"/>
    </xf>
    <xf numFmtId="0" fontId="41" fillId="2" borderId="24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1" fontId="42" fillId="2" borderId="19" xfId="0" applyNumberFormat="1" applyFont="1" applyFill="1" applyBorder="1" applyAlignment="1">
      <alignment horizontal="center"/>
    </xf>
    <xf numFmtId="1" fontId="16" fillId="2" borderId="4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" fontId="20" fillId="2" borderId="96" xfId="0" applyNumberFormat="1" applyFont="1" applyFill="1" applyBorder="1" applyAlignment="1">
      <alignment horizontal="centerContinuous" vertical="center"/>
    </xf>
    <xf numFmtId="165" fontId="41" fillId="0" borderId="82" xfId="0" applyNumberFormat="1" applyFont="1" applyBorder="1"/>
    <xf numFmtId="165" fontId="41" fillId="0" borderId="80" xfId="0" applyNumberFormat="1" applyFont="1" applyBorder="1"/>
    <xf numFmtId="165" fontId="41" fillId="0" borderId="81" xfId="0" applyNumberFormat="1" applyFont="1" applyBorder="1"/>
    <xf numFmtId="168" fontId="41" fillId="0" borderId="80" xfId="0" applyNumberFormat="1" applyFont="1" applyBorder="1"/>
    <xf numFmtId="169" fontId="41" fillId="0" borderId="81" xfId="0" applyNumberFormat="1" applyFont="1" applyBorder="1"/>
    <xf numFmtId="166" fontId="40" fillId="0" borderId="115" xfId="9" applyNumberFormat="1" applyFont="1" applyFill="1" applyBorder="1" applyAlignment="1">
      <alignment horizontal="center"/>
    </xf>
    <xf numFmtId="166" fontId="40" fillId="0" borderId="80" xfId="9" applyNumberFormat="1" applyFont="1" applyFill="1" applyBorder="1" applyAlignment="1">
      <alignment horizontal="center"/>
    </xf>
    <xf numFmtId="166" fontId="40" fillId="0" borderId="81" xfId="9" applyNumberFormat="1" applyFont="1" applyFill="1" applyBorder="1" applyAlignment="1">
      <alignment horizontal="center"/>
    </xf>
    <xf numFmtId="0" fontId="20" fillId="2" borderId="75" xfId="0" applyFont="1" applyFill="1" applyBorder="1" applyAlignment="1">
      <alignment horizontal="center" vertical="center" wrapText="1"/>
    </xf>
    <xf numFmtId="0" fontId="20" fillId="2" borderId="99" xfId="0" applyFont="1" applyFill="1" applyBorder="1" applyAlignment="1">
      <alignment horizontal="center" vertical="center" wrapText="1"/>
    </xf>
    <xf numFmtId="1" fontId="20" fillId="2" borderId="75" xfId="0" applyNumberFormat="1" applyFont="1" applyFill="1" applyBorder="1" applyAlignment="1">
      <alignment horizontal="centerContinuous" vertical="center"/>
    </xf>
    <xf numFmtId="165" fontId="41" fillId="0" borderId="78" xfId="0" applyNumberFormat="1" applyFont="1" applyBorder="1"/>
    <xf numFmtId="165" fontId="41" fillId="0" borderId="92" xfId="0" applyNumberFormat="1" applyFont="1" applyBorder="1"/>
    <xf numFmtId="166" fontId="40" fillId="0" borderId="78" xfId="9" applyNumberFormat="1" applyFont="1" applyFill="1" applyBorder="1" applyAlignment="1">
      <alignment horizontal="center"/>
    </xf>
    <xf numFmtId="0" fontId="35" fillId="0" borderId="2" xfId="0" applyFont="1" applyBorder="1"/>
    <xf numFmtId="166" fontId="40" fillId="0" borderId="92" xfId="9" applyNumberFormat="1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Continuous" wrapText="1"/>
    </xf>
    <xf numFmtId="0" fontId="6" fillId="2" borderId="57" xfId="0" applyFont="1" applyFill="1" applyBorder="1" applyAlignment="1">
      <alignment vertical="center"/>
    </xf>
    <xf numFmtId="0" fontId="35" fillId="12" borderId="2" xfId="0" applyFont="1" applyFill="1" applyBorder="1"/>
    <xf numFmtId="173" fontId="20" fillId="14" borderId="102" xfId="2" applyNumberFormat="1" applyFont="1" applyFill="1" applyBorder="1" applyAlignment="1">
      <alignment horizontal="centerContinuous" vertical="center"/>
    </xf>
    <xf numFmtId="173" fontId="34" fillId="14" borderId="103" xfId="2" applyNumberFormat="1" applyFont="1" applyFill="1" applyBorder="1" applyAlignment="1">
      <alignment horizontal="centerContinuous" vertical="center"/>
    </xf>
    <xf numFmtId="173" fontId="34" fillId="14" borderId="102" xfId="2" applyNumberFormat="1" applyFont="1" applyFill="1" applyBorder="1" applyAlignment="1">
      <alignment horizontal="centerContinuous" vertical="center"/>
    </xf>
    <xf numFmtId="173" fontId="34" fillId="14" borderId="106" xfId="2" applyNumberFormat="1" applyFont="1" applyFill="1" applyBorder="1" applyAlignment="1">
      <alignment horizontal="centerContinuous" vertical="center"/>
    </xf>
    <xf numFmtId="173" fontId="34" fillId="14" borderId="107" xfId="2" applyNumberFormat="1" applyFont="1" applyFill="1" applyBorder="1" applyAlignment="1">
      <alignment horizontal="centerContinuous" vertical="center"/>
    </xf>
    <xf numFmtId="1" fontId="36" fillId="14" borderId="110" xfId="2" applyNumberFormat="1" applyFont="1" applyFill="1" applyBorder="1" applyAlignment="1">
      <alignment horizontal="center"/>
    </xf>
    <xf numFmtId="0" fontId="20" fillId="14" borderId="111" xfId="2" applyFont="1" applyFill="1" applyBorder="1" applyAlignment="1">
      <alignment horizontal="centerContinuous" vertical="center" wrapText="1"/>
    </xf>
    <xf numFmtId="0" fontId="20" fillId="14" borderId="112" xfId="2" applyFont="1" applyFill="1" applyBorder="1" applyAlignment="1">
      <alignment horizontal="centerContinuous" vertical="center" wrapText="1"/>
    </xf>
    <xf numFmtId="164" fontId="6" fillId="5" borderId="35" xfId="0" applyNumberFormat="1" applyFont="1" applyFill="1" applyBorder="1"/>
    <xf numFmtId="177" fontId="21" fillId="16" borderId="104" xfId="1" applyNumberFormat="1" applyFont="1" applyFill="1" applyBorder="1" applyAlignment="1">
      <alignment horizontal="center"/>
    </xf>
    <xf numFmtId="177" fontId="21" fillId="16" borderId="105" xfId="1" applyNumberFormat="1" applyFont="1" applyFill="1" applyBorder="1" applyAlignment="1">
      <alignment horizontal="center"/>
    </xf>
    <xf numFmtId="177" fontId="21" fillId="16" borderId="108" xfId="1" applyNumberFormat="1" applyFont="1" applyFill="1" applyBorder="1" applyAlignment="1">
      <alignment horizontal="center"/>
    </xf>
    <xf numFmtId="0" fontId="20" fillId="14" borderId="116" xfId="2" applyFont="1" applyFill="1" applyBorder="1" applyAlignment="1">
      <alignment horizontal="center" vertical="center" wrapText="1"/>
    </xf>
    <xf numFmtId="0" fontId="20" fillId="14" borderId="117" xfId="2" applyFont="1" applyFill="1" applyBorder="1" applyAlignment="1">
      <alignment horizontal="center" vertical="center" wrapText="1"/>
    </xf>
    <xf numFmtId="0" fontId="20" fillId="14" borderId="118" xfId="2" applyFont="1" applyFill="1" applyBorder="1" applyAlignment="1">
      <alignment horizontal="center" vertical="center" wrapText="1"/>
    </xf>
    <xf numFmtId="0" fontId="20" fillId="14" borderId="119" xfId="2" applyFont="1" applyFill="1" applyBorder="1" applyAlignment="1">
      <alignment horizontal="center" vertical="center" wrapText="1"/>
    </xf>
    <xf numFmtId="1" fontId="37" fillId="5" borderId="40" xfId="0" applyNumberFormat="1" applyFont="1" applyFill="1" applyBorder="1" applyAlignment="1">
      <alignment horizontal="center" vertical="center"/>
    </xf>
    <xf numFmtId="1" fontId="37" fillId="2" borderId="16" xfId="0" applyNumberFormat="1" applyFont="1" applyFill="1" applyBorder="1" applyAlignment="1">
      <alignment vertical="center"/>
    </xf>
    <xf numFmtId="1" fontId="20" fillId="2" borderId="96" xfId="0" applyNumberFormat="1" applyFont="1" applyFill="1" applyBorder="1" applyAlignment="1">
      <alignment horizontal="centerContinuous" vertical="center" wrapText="1"/>
    </xf>
    <xf numFmtId="0" fontId="15" fillId="13" borderId="37" xfId="0" applyFont="1" applyFill="1" applyBorder="1" applyAlignment="1">
      <alignment horizontal="centerContinuous" vertical="center" wrapText="1"/>
    </xf>
    <xf numFmtId="0" fontId="15" fillId="12" borderId="37" xfId="0" applyFont="1" applyFill="1" applyBorder="1" applyAlignment="1">
      <alignment horizontal="centerContinuous" vertical="center"/>
    </xf>
    <xf numFmtId="0" fontId="20" fillId="12" borderId="120" xfId="4" applyFont="1" applyFill="1" applyBorder="1" applyAlignment="1">
      <alignment horizontal="center" vertical="center" wrapText="1"/>
    </xf>
    <xf numFmtId="2" fontId="20" fillId="0" borderId="24" xfId="4" applyNumberFormat="1" applyFont="1" applyBorder="1" applyAlignment="1">
      <alignment horizontal="center"/>
    </xf>
    <xf numFmtId="178" fontId="20" fillId="0" borderId="38" xfId="4" applyNumberFormat="1" applyFont="1" applyBorder="1"/>
    <xf numFmtId="2" fontId="20" fillId="0" borderId="24" xfId="4" quotePrefix="1" applyNumberFormat="1" applyFont="1" applyBorder="1" applyAlignment="1">
      <alignment horizontal="center"/>
    </xf>
    <xf numFmtId="178" fontId="46" fillId="0" borderId="38" xfId="4" applyNumberFormat="1" applyFont="1" applyBorder="1"/>
    <xf numFmtId="178" fontId="45" fillId="15" borderId="38" xfId="4" applyNumberFormat="1" applyFont="1" applyFill="1" applyBorder="1"/>
    <xf numFmtId="0" fontId="20" fillId="0" borderId="121" xfId="4" applyFont="1" applyBorder="1" applyAlignment="1">
      <alignment horizontal="center" vertical="center" wrapText="1"/>
    </xf>
    <xf numFmtId="0" fontId="20" fillId="0" borderId="122" xfId="4" applyFont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 wrapText="1"/>
    </xf>
    <xf numFmtId="1" fontId="20" fillId="2" borderId="10" xfId="0" applyNumberFormat="1" applyFont="1" applyFill="1" applyBorder="1" applyAlignment="1">
      <alignment horizontal="center" vertical="center" wrapText="1"/>
    </xf>
    <xf numFmtId="0" fontId="15" fillId="0" borderId="57" xfId="0" applyFont="1" applyBorder="1" applyAlignment="1">
      <alignment horizontal="centerContinuous" vertical="center"/>
    </xf>
    <xf numFmtId="3" fontId="6" fillId="0" borderId="78" xfId="0" applyNumberFormat="1" applyFont="1" applyBorder="1" applyAlignment="1">
      <alignment vertical="center"/>
    </xf>
    <xf numFmtId="3" fontId="6" fillId="0" borderId="81" xfId="0" applyNumberFormat="1" applyFont="1" applyBorder="1" applyAlignment="1">
      <alignment vertical="center"/>
    </xf>
    <xf numFmtId="3" fontId="41" fillId="0" borderId="27" xfId="0" applyNumberFormat="1" applyFont="1" applyBorder="1" applyAlignment="1">
      <alignment vertical="center"/>
    </xf>
    <xf numFmtId="1" fontId="6" fillId="0" borderId="78" xfId="0" applyNumberFormat="1" applyFont="1" applyBorder="1" applyAlignment="1">
      <alignment vertical="center"/>
    </xf>
    <xf numFmtId="1" fontId="6" fillId="0" borderId="82" xfId="0" applyNumberFormat="1" applyFont="1" applyBorder="1" applyAlignment="1">
      <alignment vertical="center"/>
    </xf>
    <xf numFmtId="0" fontId="15" fillId="0" borderId="57" xfId="0" applyFont="1" applyBorder="1" applyAlignment="1">
      <alignment horizontal="centerContinuous" vertical="center" wrapText="1"/>
    </xf>
    <xf numFmtId="1" fontId="16" fillId="2" borderId="37" xfId="0" applyNumberFormat="1" applyFont="1" applyFill="1" applyBorder="1" applyAlignment="1">
      <alignment horizontal="center"/>
    </xf>
    <xf numFmtId="1" fontId="15" fillId="5" borderId="49" xfId="0" applyNumberFormat="1" applyFont="1" applyFill="1" applyBorder="1" applyAlignment="1">
      <alignment horizontal="center" vertical="center"/>
    </xf>
    <xf numFmtId="0" fontId="6" fillId="0" borderId="75" xfId="0" applyFont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0" fontId="6" fillId="0" borderId="93" xfId="0" applyFont="1" applyBorder="1" applyAlignment="1">
      <alignment horizontal="center" vertical="center" wrapText="1"/>
    </xf>
    <xf numFmtId="0" fontId="6" fillId="0" borderId="99" xfId="0" applyFont="1" applyBorder="1" applyAlignment="1">
      <alignment horizontal="center" vertical="center" wrapText="1"/>
    </xf>
    <xf numFmtId="0" fontId="2" fillId="20" borderId="124" xfId="0" applyFont="1" applyFill="1" applyBorder="1" applyAlignment="1">
      <alignment horizontal="center" vertical="center"/>
    </xf>
    <xf numFmtId="0" fontId="2" fillId="2" borderId="125" xfId="0" applyFont="1" applyFill="1" applyBorder="1" applyAlignment="1">
      <alignment horizontal="right" vertical="center"/>
    </xf>
    <xf numFmtId="0" fontId="2" fillId="2" borderId="125" xfId="0" applyFont="1" applyFill="1" applyBorder="1" applyAlignment="1">
      <alignment horizontal="center" vertical="center"/>
    </xf>
    <xf numFmtId="0" fontId="13" fillId="2" borderId="126" xfId="0" applyFont="1" applyFill="1" applyBorder="1" applyAlignment="1">
      <alignment horizontal="center" vertical="center"/>
    </xf>
    <xf numFmtId="4" fontId="21" fillId="16" borderId="64" xfId="7" applyNumberFormat="1" applyFont="1" applyFill="1" applyBorder="1" applyAlignment="1">
      <alignment vertical="center"/>
    </xf>
    <xf numFmtId="4" fontId="38" fillId="0" borderId="64" xfId="7" applyNumberFormat="1" applyFont="1" applyFill="1" applyBorder="1" applyAlignment="1">
      <alignment vertical="center"/>
    </xf>
    <xf numFmtId="167" fontId="39" fillId="18" borderId="64" xfId="8" applyNumberFormat="1" applyFont="1" applyFill="1" applyBorder="1" applyAlignment="1">
      <alignment vertical="center"/>
    </xf>
    <xf numFmtId="167" fontId="39" fillId="18" borderId="67" xfId="8" applyNumberFormat="1" applyFont="1" applyFill="1" applyBorder="1" applyAlignment="1">
      <alignment vertical="center"/>
    </xf>
    <xf numFmtId="4" fontId="40" fillId="0" borderId="64" xfId="9" applyNumberFormat="1" applyFont="1" applyFill="1" applyBorder="1" applyAlignment="1">
      <alignment vertical="center"/>
    </xf>
    <xf numFmtId="167" fontId="21" fillId="16" borderId="64" xfId="8" applyNumberFormat="1" applyFont="1" applyFill="1" applyBorder="1" applyAlignment="1">
      <alignment vertical="center"/>
    </xf>
    <xf numFmtId="167" fontId="40" fillId="18" borderId="67" xfId="8" applyNumberFormat="1" applyFont="1" applyFill="1" applyBorder="1" applyAlignment="1">
      <alignment vertical="center"/>
    </xf>
    <xf numFmtId="167" fontId="40" fillId="0" borderId="64" xfId="8" applyNumberFormat="1" applyFont="1" applyFill="1" applyBorder="1" applyAlignment="1">
      <alignment vertical="center"/>
    </xf>
    <xf numFmtId="4" fontId="40" fillId="0" borderId="64" xfId="7" applyNumberFormat="1" applyFont="1" applyFill="1" applyBorder="1" applyAlignment="1">
      <alignment vertical="center"/>
    </xf>
    <xf numFmtId="167" fontId="21" fillId="16" borderId="67" xfId="8" applyNumberFormat="1" applyFont="1" applyFill="1" applyBorder="1" applyAlignment="1">
      <alignment vertical="center"/>
    </xf>
    <xf numFmtId="167" fontId="40" fillId="0" borderId="67" xfId="8" applyNumberFormat="1" applyFont="1" applyFill="1" applyBorder="1" applyAlignment="1">
      <alignment vertical="center"/>
    </xf>
    <xf numFmtId="166" fontId="40" fillId="0" borderId="64" xfId="9" applyNumberFormat="1" applyFont="1" applyFill="1" applyBorder="1" applyAlignment="1">
      <alignment vertical="center"/>
    </xf>
    <xf numFmtId="1" fontId="6" fillId="0" borderId="2" xfId="0" applyNumberFormat="1" applyFont="1" applyBorder="1" applyAlignment="1">
      <alignment horizontal="center"/>
    </xf>
    <xf numFmtId="165" fontId="43" fillId="7" borderId="82" xfId="0" applyNumberFormat="1" applyFont="1" applyFill="1" applyBorder="1"/>
    <xf numFmtId="165" fontId="43" fillId="7" borderId="80" xfId="0" applyNumberFormat="1" applyFont="1" applyFill="1" applyBorder="1"/>
    <xf numFmtId="165" fontId="43" fillId="7" borderId="81" xfId="0" applyNumberFormat="1" applyFont="1" applyFill="1" applyBorder="1"/>
    <xf numFmtId="165" fontId="43" fillId="7" borderId="78" xfId="0" applyNumberFormat="1" applyFont="1" applyFill="1" applyBorder="1"/>
    <xf numFmtId="165" fontId="43" fillId="7" borderId="92" xfId="0" applyNumberFormat="1" applyFont="1" applyFill="1" applyBorder="1"/>
    <xf numFmtId="1" fontId="37" fillId="5" borderId="35" xfId="0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176" fontId="43" fillId="7" borderId="81" xfId="1" applyNumberFormat="1" applyFont="1" applyFill="1" applyBorder="1" applyAlignment="1">
      <alignment horizontal="right"/>
    </xf>
    <xf numFmtId="176" fontId="15" fillId="10" borderId="26" xfId="1" applyNumberFormat="1" applyFont="1" applyFill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/>
    </xf>
    <xf numFmtId="0" fontId="15" fillId="10" borderId="26" xfId="0" applyFont="1" applyFill="1" applyBorder="1" applyAlignment="1">
      <alignment horizontal="center" vertical="center" wrapText="1"/>
    </xf>
    <xf numFmtId="3" fontId="21" fillId="6" borderId="22" xfId="0" applyNumberFormat="1" applyFont="1" applyFill="1" applyBorder="1"/>
    <xf numFmtId="165" fontId="21" fillId="6" borderId="22" xfId="0" applyNumberFormat="1" applyFont="1" applyFill="1" applyBorder="1"/>
    <xf numFmtId="165" fontId="21" fillId="6" borderId="127" xfId="0" applyNumberFormat="1" applyFont="1" applyFill="1" applyBorder="1"/>
    <xf numFmtId="1" fontId="6" fillId="0" borderId="38" xfId="0" applyNumberFormat="1" applyFont="1" applyBorder="1" applyAlignment="1">
      <alignment horizontal="center" vertical="center" wrapText="1"/>
    </xf>
    <xf numFmtId="3" fontId="18" fillId="7" borderId="123" xfId="0" applyNumberFormat="1" applyFont="1" applyFill="1" applyBorder="1"/>
    <xf numFmtId="3" fontId="18" fillId="7" borderId="128" xfId="0" applyNumberFormat="1" applyFont="1" applyFill="1" applyBorder="1"/>
    <xf numFmtId="3" fontId="18" fillId="7" borderId="92" xfId="0" applyNumberFormat="1" applyFont="1" applyFill="1" applyBorder="1"/>
    <xf numFmtId="171" fontId="18" fillId="7" borderId="123" xfId="0" applyNumberFormat="1" applyFont="1" applyFill="1" applyBorder="1" applyAlignment="1">
      <alignment vertical="center"/>
    </xf>
    <xf numFmtId="3" fontId="18" fillId="7" borderId="128" xfId="0" applyNumberFormat="1" applyFont="1" applyFill="1" applyBorder="1" applyAlignment="1">
      <alignment vertical="center"/>
    </xf>
    <xf numFmtId="3" fontId="43" fillId="7" borderId="60" xfId="0" applyNumberFormat="1" applyFont="1" applyFill="1" applyBorder="1" applyAlignment="1">
      <alignment vertical="center"/>
    </xf>
    <xf numFmtId="0" fontId="20" fillId="2" borderId="13" xfId="0" applyFont="1" applyFill="1" applyBorder="1" applyAlignment="1">
      <alignment horizontal="center" vertical="center" wrapText="1"/>
    </xf>
    <xf numFmtId="1" fontId="37" fillId="5" borderId="46" xfId="0" applyNumberFormat="1" applyFont="1" applyFill="1" applyBorder="1" applyAlignment="1">
      <alignment horizontal="center" vertical="center"/>
    </xf>
    <xf numFmtId="1" fontId="20" fillId="2" borderId="101" xfId="0" applyNumberFormat="1" applyFont="1" applyFill="1" applyBorder="1" applyAlignment="1">
      <alignment horizontal="centerContinuous" vertical="center"/>
    </xf>
    <xf numFmtId="0" fontId="20" fillId="0" borderId="97" xfId="0" applyFont="1" applyBorder="1" applyAlignment="1">
      <alignment horizontal="centerContinuous"/>
    </xf>
    <xf numFmtId="0" fontId="20" fillId="0" borderId="98" xfId="0" applyFont="1" applyBorder="1" applyAlignment="1">
      <alignment horizontal="centerContinuous"/>
    </xf>
    <xf numFmtId="0" fontId="20" fillId="0" borderId="55" xfId="0" applyFont="1" applyBorder="1" applyAlignment="1">
      <alignment horizontal="centerContinuous"/>
    </xf>
    <xf numFmtId="165" fontId="20" fillId="0" borderId="80" xfId="0" applyNumberFormat="1" applyFont="1" applyBorder="1"/>
    <xf numFmtId="165" fontId="21" fillId="7" borderId="80" xfId="0" applyNumberFormat="1" applyFont="1" applyFill="1" applyBorder="1"/>
    <xf numFmtId="168" fontId="20" fillId="0" borderId="80" xfId="0" applyNumberFormat="1" applyFont="1" applyBorder="1"/>
    <xf numFmtId="3" fontId="21" fillId="6" borderId="78" xfId="0" applyNumberFormat="1" applyFont="1" applyFill="1" applyBorder="1" applyAlignment="1">
      <alignment vertical="center"/>
    </xf>
    <xf numFmtId="3" fontId="43" fillId="7" borderId="80" xfId="0" applyNumberFormat="1" applyFont="1" applyFill="1" applyBorder="1" applyAlignment="1">
      <alignment vertical="center"/>
    </xf>
    <xf numFmtId="3" fontId="21" fillId="6" borderId="123" xfId="0" applyNumberFormat="1" applyFont="1" applyFill="1" applyBorder="1" applyAlignment="1">
      <alignment vertical="center"/>
    </xf>
    <xf numFmtId="3" fontId="18" fillId="7" borderId="80" xfId="0" applyNumberFormat="1" applyFont="1" applyFill="1" applyBorder="1" applyAlignment="1">
      <alignment vertical="center"/>
    </xf>
    <xf numFmtId="3" fontId="43" fillId="7" borderId="128" xfId="0" applyNumberFormat="1" applyFont="1" applyFill="1" applyBorder="1" applyAlignment="1">
      <alignment vertical="center"/>
    </xf>
    <xf numFmtId="3" fontId="18" fillId="7" borderId="123" xfId="0" applyNumberFormat="1" applyFont="1" applyFill="1" applyBorder="1" applyAlignment="1">
      <alignment vertical="center"/>
    </xf>
    <xf numFmtId="171" fontId="18" fillId="7" borderId="80" xfId="0" applyNumberFormat="1" applyFont="1" applyFill="1" applyBorder="1" applyAlignment="1">
      <alignment vertical="center"/>
    </xf>
    <xf numFmtId="3" fontId="43" fillId="6" borderId="92" xfId="0" applyNumberFormat="1" applyFont="1" applyFill="1" applyBorder="1" applyAlignment="1">
      <alignment vertical="center"/>
    </xf>
    <xf numFmtId="3" fontId="20" fillId="0" borderId="78" xfId="0" applyNumberFormat="1" applyFont="1" applyBorder="1" applyAlignment="1">
      <alignment vertical="center"/>
    </xf>
    <xf numFmtId="3" fontId="41" fillId="0" borderId="80" xfId="0" applyNumberFormat="1" applyFont="1" applyBorder="1" applyAlignment="1">
      <alignment vertical="center"/>
    </xf>
    <xf numFmtId="3" fontId="6" fillId="0" borderId="80" xfId="0" applyNumberFormat="1" applyFont="1" applyBorder="1" applyAlignment="1">
      <alignment vertical="center"/>
    </xf>
    <xf numFmtId="3" fontId="41" fillId="0" borderId="81" xfId="0" applyNumberFormat="1" applyFont="1" applyBorder="1" applyAlignment="1">
      <alignment vertical="center"/>
    </xf>
    <xf numFmtId="3" fontId="6" fillId="0" borderId="82" xfId="0" applyNumberFormat="1" applyFont="1" applyBorder="1" applyAlignment="1">
      <alignment vertical="center"/>
    </xf>
    <xf numFmtId="3" fontId="41" fillId="0" borderId="92" xfId="0" applyNumberFormat="1" applyFont="1" applyBorder="1" applyAlignment="1">
      <alignment vertical="center"/>
    </xf>
    <xf numFmtId="3" fontId="6" fillId="0" borderId="92" xfId="0" applyNumberFormat="1" applyFont="1" applyBorder="1" applyAlignment="1">
      <alignment vertical="center"/>
    </xf>
    <xf numFmtId="3" fontId="21" fillId="7" borderId="82" xfId="0" applyNumberFormat="1" applyFont="1" applyFill="1" applyBorder="1" applyAlignment="1">
      <alignment vertical="center"/>
    </xf>
    <xf numFmtId="3" fontId="21" fillId="7" borderId="80" xfId="0" applyNumberFormat="1" applyFont="1" applyFill="1" applyBorder="1" applyAlignment="1">
      <alignment vertical="center"/>
    </xf>
    <xf numFmtId="3" fontId="21" fillId="6" borderId="80" xfId="0" applyNumberFormat="1" applyFont="1" applyFill="1" applyBorder="1" applyAlignment="1">
      <alignment vertical="center"/>
    </xf>
    <xf numFmtId="3" fontId="43" fillId="6" borderId="81" xfId="0" applyNumberFormat="1" applyFont="1" applyFill="1" applyBorder="1" applyAlignment="1">
      <alignment vertical="center"/>
    </xf>
    <xf numFmtId="3" fontId="21" fillId="7" borderId="60" xfId="0" applyNumberFormat="1" applyFont="1" applyFill="1" applyBorder="1" applyAlignment="1">
      <alignment vertical="center"/>
    </xf>
    <xf numFmtId="3" fontId="6" fillId="0" borderId="27" xfId="0" applyNumberFormat="1" applyFont="1" applyBorder="1" applyAlignment="1">
      <alignment vertical="center"/>
    </xf>
    <xf numFmtId="3" fontId="41" fillId="0" borderId="78" xfId="0" applyNumberFormat="1" applyFont="1" applyBorder="1" applyAlignment="1">
      <alignment vertical="center"/>
    </xf>
    <xf numFmtId="0" fontId="20" fillId="2" borderId="129" xfId="0" applyFont="1" applyFill="1" applyBorder="1" applyAlignment="1">
      <alignment horizontal="center" vertical="center" wrapText="1"/>
    </xf>
    <xf numFmtId="0" fontId="20" fillId="2" borderId="130" xfId="0" applyFont="1" applyFill="1" applyBorder="1" applyAlignment="1">
      <alignment horizontal="center" vertical="center" wrapText="1"/>
    </xf>
    <xf numFmtId="0" fontId="20" fillId="2" borderId="131" xfId="0" applyFont="1" applyFill="1" applyBorder="1" applyAlignment="1">
      <alignment horizontal="center" vertical="center" wrapText="1"/>
    </xf>
    <xf numFmtId="1" fontId="20" fillId="2" borderId="132" xfId="0" applyNumberFormat="1" applyFont="1" applyFill="1" applyBorder="1" applyAlignment="1">
      <alignment horizontal="centerContinuous" vertical="center"/>
    </xf>
    <xf numFmtId="0" fontId="20" fillId="0" borderId="129" xfId="0" applyFont="1" applyBorder="1"/>
    <xf numFmtId="3" fontId="43" fillId="6" borderId="133" xfId="0" applyNumberFormat="1" applyFont="1" applyFill="1" applyBorder="1" applyAlignment="1">
      <alignment vertical="center"/>
    </xf>
    <xf numFmtId="3" fontId="21" fillId="7" borderId="134" xfId="0" applyNumberFormat="1" applyFont="1" applyFill="1" applyBorder="1" applyAlignment="1">
      <alignment vertical="center"/>
    </xf>
    <xf numFmtId="3" fontId="41" fillId="0" borderId="135" xfId="0" applyNumberFormat="1" applyFont="1" applyBorder="1" applyAlignment="1">
      <alignment vertical="center"/>
    </xf>
    <xf numFmtId="3" fontId="6" fillId="0" borderId="136" xfId="0" applyNumberFormat="1" applyFont="1" applyBorder="1" applyAlignment="1">
      <alignment vertical="center"/>
    </xf>
    <xf numFmtId="0" fontId="6" fillId="0" borderId="137" xfId="0" applyFont="1" applyBorder="1" applyAlignment="1">
      <alignment horizontal="center" vertical="center" wrapText="1"/>
    </xf>
    <xf numFmtId="0" fontId="6" fillId="2" borderId="75" xfId="0" applyFont="1" applyFill="1" applyBorder="1" applyAlignment="1">
      <alignment horizontal="centerContinuous" vertical="center" wrapText="1"/>
    </xf>
    <xf numFmtId="0" fontId="6" fillId="2" borderId="77" xfId="0" applyFont="1" applyFill="1" applyBorder="1" applyAlignment="1">
      <alignment horizontal="centerContinuous" vertical="center" wrapText="1"/>
    </xf>
    <xf numFmtId="0" fontId="15" fillId="12" borderId="138" xfId="0" applyFont="1" applyFill="1" applyBorder="1" applyAlignment="1">
      <alignment horizontal="centerContinuous" vertical="center" wrapText="1"/>
    </xf>
    <xf numFmtId="167" fontId="21" fillId="7" borderId="139" xfId="0" applyNumberFormat="1" applyFont="1" applyFill="1" applyBorder="1"/>
    <xf numFmtId="167" fontId="21" fillId="7" borderId="22" xfId="0" applyNumberFormat="1" applyFont="1" applyFill="1" applyBorder="1"/>
    <xf numFmtId="167" fontId="21" fillId="7" borderId="127" xfId="0" applyNumberFormat="1" applyFont="1" applyFill="1" applyBorder="1"/>
    <xf numFmtId="4" fontId="48" fillId="0" borderId="64" xfId="9" applyNumberFormat="1" applyFont="1" applyFill="1" applyBorder="1" applyAlignment="1">
      <alignment vertical="center"/>
    </xf>
    <xf numFmtId="3" fontId="18" fillId="7" borderId="22" xfId="0" applyNumberFormat="1" applyFont="1" applyFill="1" applyBorder="1" applyAlignment="1">
      <alignment vertical="center"/>
    </xf>
    <xf numFmtId="3" fontId="18" fillId="7" borderId="47" xfId="0" applyNumberFormat="1" applyFont="1" applyFill="1" applyBorder="1" applyAlignment="1">
      <alignment vertical="center"/>
    </xf>
    <xf numFmtId="3" fontId="18" fillId="11" borderId="48" xfId="0" applyNumberFormat="1" applyFont="1" applyFill="1" applyBorder="1" applyAlignment="1">
      <alignment vertical="center"/>
    </xf>
    <xf numFmtId="3" fontId="6" fillId="0" borderId="26" xfId="0" applyNumberFormat="1" applyFont="1" applyBorder="1" applyAlignment="1">
      <alignment vertical="center"/>
    </xf>
    <xf numFmtId="3" fontId="6" fillId="0" borderId="38" xfId="0" applyNumberFormat="1" applyFont="1" applyBorder="1" applyAlignment="1">
      <alignment vertical="center"/>
    </xf>
    <xf numFmtId="3" fontId="18" fillId="7" borderId="15" xfId="0" applyNumberFormat="1" applyFont="1" applyFill="1" applyBorder="1" applyAlignment="1">
      <alignment vertical="center"/>
    </xf>
    <xf numFmtId="3" fontId="6" fillId="0" borderId="25" xfId="0" applyNumberFormat="1" applyFont="1" applyBorder="1" applyAlignment="1">
      <alignment vertical="center"/>
    </xf>
    <xf numFmtId="1" fontId="6" fillId="0" borderId="26" xfId="0" applyNumberFormat="1" applyFont="1" applyBorder="1" applyAlignment="1">
      <alignment vertical="center"/>
    </xf>
    <xf numFmtId="1" fontId="6" fillId="0" borderId="25" xfId="0" applyNumberFormat="1" applyFont="1" applyBorder="1" applyAlignment="1">
      <alignment vertical="center"/>
    </xf>
    <xf numFmtId="1" fontId="6" fillId="0" borderId="24" xfId="0" applyNumberFormat="1" applyFont="1" applyBorder="1" applyAlignment="1">
      <alignment vertical="center"/>
    </xf>
    <xf numFmtId="2" fontId="2" fillId="2" borderId="125" xfId="0" applyNumberFormat="1" applyFont="1" applyFill="1" applyBorder="1" applyAlignment="1">
      <alignment horizontal="right" vertical="center"/>
    </xf>
    <xf numFmtId="176" fontId="6" fillId="0" borderId="78" xfId="1" applyNumberFormat="1" applyFont="1" applyBorder="1" applyAlignment="1">
      <alignment vertical="center"/>
    </xf>
    <xf numFmtId="176" fontId="6" fillId="0" borderId="80" xfId="1" applyNumberFormat="1" applyFont="1" applyBorder="1" applyAlignment="1">
      <alignment vertical="center"/>
    </xf>
    <xf numFmtId="176" fontId="6" fillId="0" borderId="81" xfId="1" applyNumberFormat="1" applyFont="1" applyBorder="1" applyAlignment="1">
      <alignment vertical="center"/>
    </xf>
    <xf numFmtId="176" fontId="6" fillId="0" borderId="92" xfId="1" applyNumberFormat="1" applyFont="1" applyBorder="1" applyAlignment="1">
      <alignment vertical="center"/>
    </xf>
    <xf numFmtId="176" fontId="6" fillId="0" borderId="82" xfId="1" applyNumberFormat="1" applyFont="1" applyBorder="1" applyAlignment="1">
      <alignment vertical="center"/>
    </xf>
    <xf numFmtId="3" fontId="21" fillId="16" borderId="80" xfId="0" applyNumberFormat="1" applyFont="1" applyFill="1" applyBorder="1" applyAlignment="1">
      <alignment vertical="center"/>
    </xf>
    <xf numFmtId="3" fontId="21" fillId="16" borderId="100" xfId="0" applyNumberFormat="1" applyFont="1" applyFill="1" applyBorder="1" applyAlignment="1">
      <alignment vertical="center"/>
    </xf>
    <xf numFmtId="3" fontId="21" fillId="16" borderId="140" xfId="0" applyNumberFormat="1" applyFont="1" applyFill="1" applyBorder="1" applyAlignment="1">
      <alignment vertical="center"/>
    </xf>
    <xf numFmtId="3" fontId="21" fillId="16" borderId="141" xfId="0" applyNumberFormat="1" applyFont="1" applyFill="1" applyBorder="1" applyAlignment="1">
      <alignment vertical="center"/>
    </xf>
    <xf numFmtId="0" fontId="20" fillId="14" borderId="111" xfId="2" applyFont="1" applyFill="1" applyBorder="1" applyAlignment="1">
      <alignment horizontal="center" vertical="center" wrapText="1"/>
    </xf>
    <xf numFmtId="0" fontId="20" fillId="14" borderId="112" xfId="2" applyFont="1" applyFill="1" applyBorder="1" applyAlignment="1">
      <alignment horizontal="center" vertical="center" wrapText="1"/>
    </xf>
    <xf numFmtId="1" fontId="6" fillId="2" borderId="53" xfId="0" applyNumberFormat="1" applyFont="1" applyFill="1" applyBorder="1" applyAlignment="1">
      <alignment horizontal="center" vertical="center" wrapText="1"/>
    </xf>
    <xf numFmtId="0" fontId="17" fillId="0" borderId="56" xfId="0" applyFont="1" applyBorder="1"/>
    <xf numFmtId="1" fontId="16" fillId="2" borderId="59" xfId="0" applyNumberFormat="1" applyFont="1" applyFill="1" applyBorder="1" applyAlignment="1">
      <alignment horizontal="center"/>
    </xf>
    <xf numFmtId="0" fontId="20" fillId="0" borderId="54" xfId="0" applyFont="1" applyBorder="1"/>
    <xf numFmtId="0" fontId="20" fillId="0" borderId="55" xfId="0" applyFont="1" applyBorder="1"/>
    <xf numFmtId="0" fontId="2" fillId="20" borderId="109" xfId="0" applyFont="1" applyFill="1" applyBorder="1" applyAlignment="1">
      <alignment horizontal="left" vertical="center"/>
    </xf>
    <xf numFmtId="3" fontId="6" fillId="22" borderId="92" xfId="0" applyNumberFormat="1" applyFont="1" applyFill="1" applyBorder="1"/>
    <xf numFmtId="0" fontId="6" fillId="2" borderId="14" xfId="0" applyFont="1" applyFill="1" applyBorder="1" applyAlignment="1">
      <alignment horizontal="center" vertical="center" wrapText="1"/>
    </xf>
    <xf numFmtId="1" fontId="6" fillId="2" borderId="11" xfId="0" applyNumberFormat="1" applyFont="1" applyFill="1" applyBorder="1" applyAlignment="1">
      <alignment horizontal="centerContinuous" vertical="center" wrapText="1"/>
    </xf>
    <xf numFmtId="0" fontId="20" fillId="0" borderId="12" xfId="0" applyFont="1" applyBorder="1" applyAlignment="1">
      <alignment horizontal="centerContinuous" vertical="center"/>
    </xf>
    <xf numFmtId="0" fontId="20" fillId="0" borderId="13" xfId="0" applyFont="1" applyBorder="1" applyAlignment="1">
      <alignment horizontal="centerContinuous" vertical="center"/>
    </xf>
    <xf numFmtId="0" fontId="6" fillId="2" borderId="37" xfId="0" applyFont="1" applyFill="1" applyBorder="1" applyAlignment="1">
      <alignment horizontal="center" vertical="center" wrapText="1"/>
    </xf>
  </cellXfs>
  <cellStyles count="11">
    <cellStyle name="Hipervínculo" xfId="10" builtinId="8"/>
    <cellStyle name="Hipervínculo 2" xfId="6" xr:uid="{D48292A3-E9C9-485C-8255-F449CB416C69}"/>
    <cellStyle name="Millares" xfId="1" builtinId="3"/>
    <cellStyle name="Millares 2" xfId="7" xr:uid="{01989000-DD8A-4E92-9DB3-DF5142440885}"/>
    <cellStyle name="Moneda" xfId="9" builtinId="4"/>
    <cellStyle name="Normal" xfId="0" builtinId="0"/>
    <cellStyle name="Normal 10" xfId="2" xr:uid="{5552CE77-7C6E-461E-8CAD-0BE070F6A7FA}"/>
    <cellStyle name="Normal 2" xfId="4" xr:uid="{F6F812B3-FC1C-45A7-9FF0-CAB054FDCD6F}"/>
    <cellStyle name="Normal 3" xfId="5" xr:uid="{2E1C5150-9FBB-470A-B874-A0BB431330BB}"/>
    <cellStyle name="Normal 5" xfId="3" xr:uid="{95CCAE26-9800-4DE1-9DF6-BF99870120FA}"/>
    <cellStyle name="Porcentaje" xfId="8" builtinId="5"/>
  </cellStyles>
  <dxfs count="18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  <i val="0"/>
        <condense val="0"/>
        <extend val="0"/>
        <color indexed="16"/>
      </font>
      <fill>
        <patternFill>
          <bgColor indexed="45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2333625" cy="771525"/>
    <xdr:pic>
      <xdr:nvPicPr>
        <xdr:cNvPr id="2" name="image1.png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csf.com.ar/ces/santafe-como-vamos.php" TargetMode="External"/><Relationship Id="rId1" Type="http://schemas.openxmlformats.org/officeDocument/2006/relationships/hyperlink" Target="https://santafeciudad.gov.ar/secretaria-general/santa-fe-como-vamos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55A11"/>
  </sheetPr>
  <dimension ref="A1:TL998"/>
  <sheetViews>
    <sheetView tabSelected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13" sqref="A13"/>
    </sheetView>
  </sheetViews>
  <sheetFormatPr baseColWidth="10" defaultColWidth="14.42578125" defaultRowHeight="15" customHeight="1" x14ac:dyDescent="0.2"/>
  <cols>
    <col min="1" max="1" width="2.140625" customWidth="1"/>
    <col min="2" max="2" width="2" customWidth="1"/>
    <col min="3" max="3" width="62.140625" customWidth="1"/>
    <col min="4" max="4" width="1.7109375" customWidth="1"/>
    <col min="5" max="5" width="52.7109375" customWidth="1"/>
    <col min="6" max="6" width="45.85546875" customWidth="1"/>
    <col min="7" max="9" width="16.7109375" customWidth="1"/>
    <col min="10" max="28" width="11.42578125" customWidth="1"/>
  </cols>
  <sheetData>
    <row r="1" spans="1:532" ht="6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532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532" ht="12.75" customHeight="1" x14ac:dyDescent="0.2">
      <c r="A3" s="1"/>
      <c r="B3" s="2"/>
      <c r="C3" s="2"/>
      <c r="D3" s="108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532" ht="12.75" customHeight="1" x14ac:dyDescent="0.2">
      <c r="A4" s="1"/>
      <c r="B4" s="2"/>
      <c r="C4" s="2"/>
      <c r="D4" s="109" t="s">
        <v>179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532" ht="12.75" customHeight="1" x14ac:dyDescent="0.2">
      <c r="A5" s="1"/>
      <c r="B5" s="2"/>
      <c r="C5" s="2"/>
      <c r="D5" s="110" t="s">
        <v>180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532" ht="12.75" customHeight="1" x14ac:dyDescent="0.2">
      <c r="A6" s="1"/>
      <c r="B6" s="2"/>
      <c r="C6" s="2"/>
      <c r="D6" s="111" t="s">
        <v>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532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532" ht="28.5" customHeight="1" x14ac:dyDescent="0.2">
      <c r="A8" s="3"/>
      <c r="B8" s="4" t="s">
        <v>2</v>
      </c>
      <c r="C8" s="5"/>
      <c r="D8" s="5"/>
      <c r="E8" s="5"/>
      <c r="F8" s="5"/>
      <c r="G8" s="5"/>
      <c r="H8" s="6"/>
      <c r="I8" s="6"/>
      <c r="J8" s="6"/>
      <c r="K8" s="5"/>
      <c r="L8" s="5"/>
      <c r="M8" s="5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532" ht="4.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532" ht="19.5" customHeight="1" x14ac:dyDescent="0.25">
      <c r="A10" s="7"/>
      <c r="B10" s="8" t="s">
        <v>0</v>
      </c>
      <c r="C10" s="9"/>
      <c r="D10" s="7"/>
      <c r="E10" s="7"/>
      <c r="F10" s="7"/>
      <c r="G10" s="10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532" ht="19.5" customHeight="1" x14ac:dyDescent="0.25">
      <c r="A11" s="7"/>
      <c r="B11" s="8" t="s">
        <v>3</v>
      </c>
      <c r="C11" s="9"/>
      <c r="D11" s="7"/>
      <c r="E11" s="7"/>
      <c r="F11" s="7"/>
      <c r="G11" s="10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532" ht="9.75" customHeight="1" x14ac:dyDescent="0.2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</row>
    <row r="13" spans="1:532" s="116" customFormat="1" ht="19.899999999999999" customHeight="1" x14ac:dyDescent="0.2">
      <c r="A13" s="112"/>
      <c r="B13" s="113"/>
      <c r="C13" s="113" t="s">
        <v>4</v>
      </c>
      <c r="D13" s="113"/>
      <c r="E13" s="113"/>
      <c r="F13" s="550" t="s">
        <v>218</v>
      </c>
      <c r="G13" s="114" t="s">
        <v>5</v>
      </c>
      <c r="H13" s="114" t="s">
        <v>6</v>
      </c>
      <c r="I13" s="436" t="s">
        <v>181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</row>
    <row r="14" spans="1:532" ht="19.5" customHeight="1" x14ac:dyDescent="0.2">
      <c r="A14" s="12"/>
      <c r="B14" s="13"/>
      <c r="C14" s="87" t="s">
        <v>219</v>
      </c>
      <c r="D14" s="14"/>
      <c r="E14" s="14"/>
      <c r="F14" s="15" t="s">
        <v>7</v>
      </c>
      <c r="G14" s="17" t="s">
        <v>10</v>
      </c>
      <c r="H14" s="19">
        <v>2010.09</v>
      </c>
      <c r="I14" s="437">
        <v>2024.09</v>
      </c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</row>
    <row r="15" spans="1:532" ht="19.5" customHeight="1" x14ac:dyDescent="0.2">
      <c r="A15" s="12"/>
      <c r="B15" s="13"/>
      <c r="C15" s="87" t="s">
        <v>210</v>
      </c>
      <c r="D15" s="14"/>
      <c r="E15" s="14"/>
      <c r="F15" s="18" t="s">
        <v>7</v>
      </c>
      <c r="G15" s="17" t="s">
        <v>8</v>
      </c>
      <c r="H15" s="19">
        <v>2010</v>
      </c>
      <c r="I15" s="437">
        <v>2017</v>
      </c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</row>
    <row r="16" spans="1:532" ht="19.5" customHeight="1" x14ac:dyDescent="0.2">
      <c r="A16" s="12"/>
      <c r="B16" s="13"/>
      <c r="C16" s="87" t="s">
        <v>211</v>
      </c>
      <c r="D16" s="14"/>
      <c r="E16" s="14"/>
      <c r="F16" s="18" t="s">
        <v>7</v>
      </c>
      <c r="G16" s="17" t="s">
        <v>8</v>
      </c>
      <c r="H16" s="19">
        <v>2010</v>
      </c>
      <c r="I16" s="437">
        <v>2017</v>
      </c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532" ht="19.5" customHeight="1" x14ac:dyDescent="0.2">
      <c r="A17" s="12"/>
      <c r="B17" s="13"/>
      <c r="C17" s="87" t="s">
        <v>212</v>
      </c>
      <c r="D17" s="14"/>
      <c r="E17" s="14"/>
      <c r="F17" s="18" t="s">
        <v>7</v>
      </c>
      <c r="G17" s="17" t="s">
        <v>8</v>
      </c>
      <c r="H17" s="19">
        <v>2010</v>
      </c>
      <c r="I17" s="437">
        <v>2017</v>
      </c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532" ht="19.5" customHeight="1" x14ac:dyDescent="0.2">
      <c r="A18" s="12"/>
      <c r="B18" s="13"/>
      <c r="C18" s="87" t="s">
        <v>220</v>
      </c>
      <c r="D18" s="14"/>
      <c r="E18" s="14"/>
      <c r="F18" s="18" t="s">
        <v>9</v>
      </c>
      <c r="G18" s="17" t="s">
        <v>10</v>
      </c>
      <c r="H18" s="19">
        <v>1994.01</v>
      </c>
      <c r="I18" s="437">
        <v>2024.07</v>
      </c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</row>
    <row r="19" spans="1:532" ht="19.5" customHeight="1" x14ac:dyDescent="0.2">
      <c r="A19" s="12"/>
      <c r="B19" s="13"/>
      <c r="C19" s="87" t="s">
        <v>209</v>
      </c>
      <c r="D19" s="14"/>
      <c r="E19" s="14"/>
      <c r="F19" s="18" t="s">
        <v>7</v>
      </c>
      <c r="G19" s="17" t="s">
        <v>10</v>
      </c>
      <c r="H19" s="19">
        <v>2000.01</v>
      </c>
      <c r="I19" s="437">
        <v>2024.03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532" ht="1.5" customHeight="1" x14ac:dyDescent="0.2">
      <c r="A20" s="12"/>
      <c r="B20" s="13"/>
      <c r="C20" s="88"/>
      <c r="D20" s="14"/>
      <c r="E20" s="14"/>
      <c r="F20" s="17"/>
      <c r="G20" s="17"/>
      <c r="H20" s="17"/>
      <c r="I20" s="438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</row>
    <row r="21" spans="1:532" s="116" customFormat="1" ht="19.899999999999999" customHeight="1" x14ac:dyDescent="0.2">
      <c r="A21" s="112"/>
      <c r="B21" s="113"/>
      <c r="C21" s="113" t="s">
        <v>11</v>
      </c>
      <c r="D21" s="113"/>
      <c r="E21" s="113"/>
      <c r="F21" s="550" t="s">
        <v>218</v>
      </c>
      <c r="G21" s="114" t="s">
        <v>5</v>
      </c>
      <c r="H21" s="114" t="s">
        <v>6</v>
      </c>
      <c r="I21" s="436" t="s">
        <v>181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</row>
    <row r="22" spans="1:532" ht="19.5" customHeight="1" x14ac:dyDescent="0.2">
      <c r="A22" s="14"/>
      <c r="B22" s="14"/>
      <c r="C22" s="87" t="s">
        <v>182</v>
      </c>
      <c r="D22" s="14"/>
      <c r="E22" s="14"/>
      <c r="F22" s="15" t="s">
        <v>12</v>
      </c>
      <c r="G22" s="16" t="s">
        <v>8</v>
      </c>
      <c r="H22" s="19">
        <v>2008</v>
      </c>
      <c r="I22" s="437">
        <v>2023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</row>
    <row r="23" spans="1:532" ht="19.5" customHeight="1" x14ac:dyDescent="0.2">
      <c r="A23" s="14"/>
      <c r="B23" s="14"/>
      <c r="C23" s="87" t="s">
        <v>168</v>
      </c>
      <c r="D23" s="14"/>
      <c r="E23" s="14"/>
      <c r="F23" s="18" t="s">
        <v>12</v>
      </c>
      <c r="G23" s="17" t="s">
        <v>10</v>
      </c>
      <c r="H23" s="19">
        <v>2007.01</v>
      </c>
      <c r="I23" s="437">
        <v>2024.09</v>
      </c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</row>
    <row r="24" spans="1:532" ht="19.5" customHeight="1" x14ac:dyDescent="0.2">
      <c r="A24" s="12"/>
      <c r="B24" s="14"/>
      <c r="C24" s="87" t="s">
        <v>169</v>
      </c>
      <c r="D24" s="14"/>
      <c r="E24" s="14"/>
      <c r="F24" s="18" t="s">
        <v>12</v>
      </c>
      <c r="G24" s="17" t="s">
        <v>8</v>
      </c>
      <c r="H24" s="19">
        <v>2008</v>
      </c>
      <c r="I24" s="437">
        <v>2023</v>
      </c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</row>
    <row r="25" spans="1:532" ht="19.5" customHeight="1" x14ac:dyDescent="0.2">
      <c r="A25" s="12"/>
      <c r="B25" s="14"/>
      <c r="C25" s="87" t="s">
        <v>170</v>
      </c>
      <c r="D25" s="14"/>
      <c r="E25" s="14"/>
      <c r="F25" s="18" t="s">
        <v>12</v>
      </c>
      <c r="G25" s="17" t="s">
        <v>8</v>
      </c>
      <c r="H25" s="19">
        <v>2008</v>
      </c>
      <c r="I25" s="437">
        <v>2021</v>
      </c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532" ht="19.5" customHeight="1" x14ac:dyDescent="0.2">
      <c r="A26" s="12"/>
      <c r="B26" s="14"/>
      <c r="C26" s="87" t="s">
        <v>213</v>
      </c>
      <c r="D26" s="14"/>
      <c r="E26" s="14"/>
      <c r="F26" s="18" t="s">
        <v>12</v>
      </c>
      <c r="G26" s="17" t="s">
        <v>10</v>
      </c>
      <c r="H26" s="19">
        <v>2016.01</v>
      </c>
      <c r="I26" s="533">
        <v>2024.1</v>
      </c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</row>
    <row r="27" spans="1:532" ht="19.5" customHeight="1" x14ac:dyDescent="0.2">
      <c r="A27" s="12"/>
      <c r="B27" s="14"/>
      <c r="C27" s="87" t="s">
        <v>214</v>
      </c>
      <c r="D27" s="14"/>
      <c r="E27" s="14"/>
      <c r="F27" s="18" t="s">
        <v>12</v>
      </c>
      <c r="G27" s="17" t="s">
        <v>10</v>
      </c>
      <c r="H27" s="19">
        <v>1991.01</v>
      </c>
      <c r="I27" s="533">
        <v>2024.1</v>
      </c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532" ht="19.5" customHeight="1" x14ac:dyDescent="0.2">
      <c r="A28" s="12"/>
      <c r="B28" s="13"/>
      <c r="C28" s="87" t="s">
        <v>171</v>
      </c>
      <c r="D28" s="14"/>
      <c r="E28" s="14"/>
      <c r="F28" s="18" t="s">
        <v>160</v>
      </c>
      <c r="G28" s="17" t="s">
        <v>8</v>
      </c>
      <c r="H28" s="19">
        <v>2010</v>
      </c>
      <c r="I28" s="437">
        <v>2023</v>
      </c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532" ht="19.5" customHeight="1" x14ac:dyDescent="0.2">
      <c r="A29" s="12"/>
      <c r="B29" s="13"/>
      <c r="C29" s="87" t="s">
        <v>172</v>
      </c>
      <c r="D29" s="14"/>
      <c r="E29" s="14"/>
      <c r="F29" s="18" t="s">
        <v>13</v>
      </c>
      <c r="G29" s="17" t="s">
        <v>8</v>
      </c>
      <c r="H29" s="19">
        <v>2010</v>
      </c>
      <c r="I29" s="437">
        <v>2023</v>
      </c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</row>
    <row r="30" spans="1:532" ht="19.5" customHeight="1" x14ac:dyDescent="0.2">
      <c r="A30" s="12"/>
      <c r="B30" s="13"/>
      <c r="C30" s="87" t="s">
        <v>183</v>
      </c>
      <c r="D30" s="14"/>
      <c r="E30" s="14"/>
      <c r="F30" s="18" t="s">
        <v>160</v>
      </c>
      <c r="G30" s="17" t="s">
        <v>8</v>
      </c>
      <c r="H30" s="19">
        <v>2010</v>
      </c>
      <c r="I30" s="437">
        <v>2023</v>
      </c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</row>
    <row r="31" spans="1:532" ht="19.5" customHeight="1" x14ac:dyDescent="0.2">
      <c r="A31" s="12"/>
      <c r="B31" s="13"/>
      <c r="C31" s="87" t="s">
        <v>173</v>
      </c>
      <c r="D31" s="14"/>
      <c r="E31" s="89"/>
      <c r="F31" s="18" t="s">
        <v>12</v>
      </c>
      <c r="G31" s="17" t="s">
        <v>146</v>
      </c>
      <c r="H31" s="19" t="s">
        <v>159</v>
      </c>
      <c r="I31" s="437" t="s">
        <v>174</v>
      </c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532" ht="3.75" customHeight="1" x14ac:dyDescent="0.2">
      <c r="A32" s="12"/>
      <c r="B32" s="12"/>
      <c r="C32" s="20"/>
      <c r="D32" s="12"/>
      <c r="E32" s="90"/>
      <c r="F32" s="21"/>
      <c r="G32" s="22"/>
      <c r="H32" s="23"/>
      <c r="I32" s="439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</row>
    <row r="33" spans="1:28" ht="19.5" customHeight="1" x14ac:dyDescent="0.2">
      <c r="A33" s="24"/>
      <c r="B33" s="24"/>
      <c r="C33" s="25"/>
      <c r="D33" s="24"/>
      <c r="E33" s="2"/>
      <c r="F33" s="2"/>
      <c r="G33" s="2"/>
      <c r="H33" s="26"/>
      <c r="I33" s="26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3.75" customHeight="1" x14ac:dyDescent="0.2">
      <c r="A34" s="12"/>
      <c r="B34" s="12"/>
      <c r="C34" s="20"/>
      <c r="D34" s="12"/>
      <c r="E34" s="2"/>
      <c r="F34" s="2"/>
      <c r="G34" s="2"/>
      <c r="H34" s="27"/>
      <c r="I34" s="27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19.5" customHeight="1" x14ac:dyDescent="0.2">
      <c r="A35" s="12"/>
      <c r="B35" s="12"/>
      <c r="C35" s="20"/>
      <c r="D35" s="12"/>
      <c r="E35" s="2"/>
      <c r="F35" s="2"/>
      <c r="G35" s="2"/>
      <c r="H35" s="28"/>
      <c r="I35" s="28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3.75" customHeight="1" x14ac:dyDescent="0.2">
      <c r="A36" s="12"/>
      <c r="B36" s="12"/>
      <c r="C36" s="20"/>
      <c r="D36" s="12"/>
      <c r="E36" s="2"/>
      <c r="F36" s="2"/>
      <c r="G36" s="2"/>
      <c r="H36" s="27"/>
      <c r="I36" s="27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19.5" customHeight="1" x14ac:dyDescent="0.2">
      <c r="A37" s="12"/>
      <c r="B37" s="12"/>
      <c r="C37" s="20"/>
      <c r="D37" s="12"/>
      <c r="E37" s="2"/>
      <c r="F37" s="2"/>
      <c r="G37" s="2"/>
      <c r="H37" s="28"/>
      <c r="I37" s="28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ht="3.75" customHeight="1" x14ac:dyDescent="0.2">
      <c r="A38" s="12"/>
      <c r="B38" s="12"/>
      <c r="C38" s="20"/>
      <c r="D38" s="12"/>
      <c r="E38" s="2"/>
      <c r="F38" s="2"/>
      <c r="G38" s="2"/>
      <c r="H38" s="27"/>
      <c r="I38" s="27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</row>
    <row r="39" spans="1:28" ht="19.5" customHeight="1" x14ac:dyDescent="0.2">
      <c r="A39" s="12"/>
      <c r="B39" s="12"/>
      <c r="C39" s="20"/>
      <c r="D39" s="12"/>
      <c r="E39" s="2"/>
      <c r="F39" s="2"/>
      <c r="G39" s="2"/>
      <c r="H39" s="28"/>
      <c r="I39" s="28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3.75" customHeight="1" x14ac:dyDescent="0.2">
      <c r="A40" s="12"/>
      <c r="B40" s="12"/>
      <c r="C40" s="20"/>
      <c r="D40" s="12"/>
      <c r="E40" s="2"/>
      <c r="F40" s="2"/>
      <c r="G40" s="2"/>
      <c r="H40" s="27"/>
      <c r="I40" s="27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19.5" customHeight="1" x14ac:dyDescent="0.2">
      <c r="A41" s="12"/>
      <c r="B41" s="12"/>
      <c r="C41" s="9"/>
      <c r="D41" s="12"/>
      <c r="E41" s="2"/>
      <c r="F41" s="2"/>
      <c r="G41" s="2"/>
      <c r="H41" s="27"/>
      <c r="I41" s="27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19.5" customHeight="1" x14ac:dyDescent="0.2">
      <c r="A42" s="12"/>
      <c r="B42" s="12"/>
      <c r="C42" s="20"/>
      <c r="D42" s="12"/>
      <c r="E42" s="2"/>
      <c r="F42" s="2"/>
      <c r="G42" s="2"/>
      <c r="H42" s="27"/>
      <c r="I42" s="27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4.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</sheetData>
  <hyperlinks>
    <hyperlink ref="C15" location="'1.2'!A1" display="1.2 Derecho registro de inspección: base imponible" xr:uid="{00000000-0004-0000-0000-000002000000}"/>
    <hyperlink ref="C17" location="'1.4'!B10" display="1.4 Derecho de registro e inspección: padrones. Facturación declarada en pesos y proporciones por categoría" xr:uid="{00000000-0004-0000-0000-000004000000}"/>
    <hyperlink ref="C18" location="'2'!B10" display="2. Índice de Actividad Económica" xr:uid="{00000000-0004-0000-0000-000005000000}"/>
    <hyperlink ref="C22" location="'4'!A1" display="4. Turismo de Reuniones" xr:uid="{00000000-0004-0000-0000-000008000000}"/>
    <hyperlink ref="C23" location="'5'!A1" display="5. Oferta y demanda hotelera" xr:uid="{00000000-0004-0000-0000-000009000000}"/>
    <hyperlink ref="C24" location="'6.1'!A1" display="6.1. Construcción: evolución de expedientes de obra ingresados" xr:uid="{00000000-0004-0000-0000-00000A000000}"/>
    <hyperlink ref="C25" location="'6.2'!A1" display="6.2. Construcción: permisos de construcción y finales de obra otorgados para la construcción de nuevos edificios en altura" xr:uid="{00000000-0004-0000-0000-00000B000000}"/>
    <hyperlink ref="C26" location="'6.3'!A1" display="6.3 Construcción: valor del metro cuadrado de construcción" xr:uid="{00000000-0004-0000-0000-00000C000000}"/>
    <hyperlink ref="C28" location="'7.1'!A1" display="7.1. Exportaciones: oferta exportable, dólares FOB exportados" xr:uid="{00000000-0004-0000-0000-00000D000000}"/>
    <hyperlink ref="C29" location="'7.2'!A1" display="7.2. Exportaciones: valor promedio tonelada exportable" xr:uid="{00000000-0004-0000-0000-00000E000000}"/>
    <hyperlink ref="C30" location="'7.3'!A1" display="7.3. Exportaciones: distribución por Grandes Rubros" xr:uid="{00000000-0004-0000-0000-00000F000000}"/>
    <hyperlink ref="C31" location="'8'!A1" display="8. Puerto de Santa Fe: movimientos portuarios de carga" xr:uid="{00000000-0004-0000-0000-000012000000}"/>
    <hyperlink ref="C19" location="'3'!B10" display="3. Disponbilidades de préstamos y depósitos" xr:uid="{1E35265E-A885-4A07-887B-685C1A9E2FB0}"/>
    <hyperlink ref="C27" location="'6.4'!A1" display="6.4: Construcción: superficie cubierta autorizada de permisos de edificación otorgados" xr:uid="{A2A0A901-B13C-4924-AA53-BC3CB3CAA39D}"/>
    <hyperlink ref="C14" location="'1.1'!B10" display="1.1 Recaudacion mensual del DReI" xr:uid="{4DA6A4D7-5898-4B80-9DC7-ACB78941C041}"/>
    <hyperlink ref="D5" r:id="rId1" display="https://santafeciudad.gov.ar/secretaria-general/santa-fe-como-vamos/" xr:uid="{5EB63EAD-73DC-4289-A6EB-D5999913A10C}"/>
    <hyperlink ref="D4" r:id="rId2" display="https://www.bcsf.com.ar/ces/santafe-como-vamos.php" xr:uid="{3EF090D5-6B55-493B-A449-FFCAC255FCF6}"/>
    <hyperlink ref="C16" location="'1.3'!B10" display="1.3 Derecho de registro e inspección: base imponible. Niveles y proporciones por sectores" xr:uid="{00000000-0004-0000-0000-000003000000}"/>
  </hyperlinks>
  <pageMargins left="0.2" right="0.2" top="0.2" bottom="0.22" header="0" footer="0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999"/>
  <sheetViews>
    <sheetView zoomScale="130" zoomScaleNormal="130" workbookViewId="0">
      <pane xSplit="1" ySplit="9" topLeftCell="B13" activePane="bottomRight" state="frozen"/>
      <selection pane="topRight" activeCell="B1" sqref="B1"/>
      <selection pane="bottomLeft" activeCell="A10" sqref="A10"/>
      <selection pane="bottomRight" activeCell="I24" sqref="I24"/>
    </sheetView>
  </sheetViews>
  <sheetFormatPr baseColWidth="10" defaultColWidth="14.42578125" defaultRowHeight="15" customHeight="1" x14ac:dyDescent="0.2"/>
  <cols>
    <col min="1" max="1" width="9.85546875" customWidth="1"/>
    <col min="2" max="9" width="16.140625" customWidth="1"/>
    <col min="10" max="10" width="10.85546875" customWidth="1"/>
    <col min="11" max="26" width="11.42578125" customWidth="1"/>
  </cols>
  <sheetData>
    <row r="1" spans="1:26" ht="3" customHeight="1" x14ac:dyDescent="0.2">
      <c r="A1" s="29"/>
      <c r="B1" s="36"/>
      <c r="C1" s="36"/>
      <c r="D1" s="36"/>
      <c r="E1" s="36"/>
      <c r="F1" s="36"/>
      <c r="G1" s="36"/>
      <c r="H1" s="36"/>
      <c r="I1" s="37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 ht="12.75" x14ac:dyDescent="0.2">
      <c r="A2" s="45" t="s">
        <v>14</v>
      </c>
      <c r="B2" s="348" t="s">
        <v>88</v>
      </c>
      <c r="C2" s="321"/>
      <c r="D2" s="321"/>
      <c r="E2" s="321"/>
      <c r="F2" s="321"/>
      <c r="G2" s="321"/>
      <c r="H2" s="321"/>
      <c r="I2" s="32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 ht="12.75" customHeight="1" x14ac:dyDescent="0.2">
      <c r="A3" s="45" t="s">
        <v>17</v>
      </c>
      <c r="B3" s="348" t="s">
        <v>193</v>
      </c>
      <c r="C3" s="321"/>
      <c r="D3" s="321"/>
      <c r="E3" s="321"/>
      <c r="F3" s="321"/>
      <c r="G3" s="321"/>
      <c r="H3" s="321"/>
      <c r="I3" s="32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3" customHeight="1" x14ac:dyDescent="0.2">
      <c r="A4" s="46"/>
      <c r="B4" s="36"/>
      <c r="C4" s="36"/>
      <c r="D4" s="36"/>
      <c r="E4" s="36"/>
      <c r="F4" s="36"/>
      <c r="G4" s="36"/>
      <c r="H4" s="36"/>
      <c r="I4" s="37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2.5" x14ac:dyDescent="0.2">
      <c r="A5" s="296" t="s">
        <v>185</v>
      </c>
      <c r="B5" s="51"/>
      <c r="C5" s="52"/>
      <c r="D5" s="52"/>
      <c r="E5" s="52"/>
      <c r="F5" s="52"/>
      <c r="G5" s="52"/>
      <c r="H5" s="52"/>
      <c r="I5" s="53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20.25" customHeight="1" x14ac:dyDescent="0.2">
      <c r="A6" s="47"/>
      <c r="B6" s="323" t="s">
        <v>89</v>
      </c>
      <c r="C6" s="324"/>
      <c r="D6" s="323" t="s">
        <v>90</v>
      </c>
      <c r="E6" s="324"/>
      <c r="F6" s="323" t="s">
        <v>91</v>
      </c>
      <c r="G6" s="324"/>
      <c r="H6" s="325" t="s">
        <v>92</v>
      </c>
      <c r="I6" s="326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1" customHeight="1" x14ac:dyDescent="0.2">
      <c r="A7" s="38" t="s">
        <v>36</v>
      </c>
      <c r="B7" s="91" t="s">
        <v>192</v>
      </c>
      <c r="C7" s="92" t="s">
        <v>93</v>
      </c>
      <c r="D7" s="91" t="s">
        <v>192</v>
      </c>
      <c r="E7" s="92" t="s">
        <v>93</v>
      </c>
      <c r="F7" s="91" t="s">
        <v>192</v>
      </c>
      <c r="G7" s="92" t="s">
        <v>93</v>
      </c>
      <c r="H7" s="91" t="s">
        <v>192</v>
      </c>
      <c r="I7" s="101" t="s">
        <v>93</v>
      </c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3" hidden="1" customHeight="1" x14ac:dyDescent="0.2">
      <c r="A8" s="46"/>
      <c r="B8" s="93"/>
      <c r="C8" s="94"/>
      <c r="D8" s="93"/>
      <c r="E8" s="94"/>
      <c r="F8" s="93"/>
      <c r="G8" s="94"/>
      <c r="H8" s="93"/>
      <c r="I8" s="10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5" customHeight="1" x14ac:dyDescent="0.2">
      <c r="A9" s="307" t="s">
        <v>68</v>
      </c>
      <c r="B9" s="95" t="s">
        <v>94</v>
      </c>
      <c r="C9" s="96" t="s">
        <v>95</v>
      </c>
      <c r="D9" s="95" t="s">
        <v>94</v>
      </c>
      <c r="E9" s="96" t="s">
        <v>95</v>
      </c>
      <c r="F9" s="95" t="s">
        <v>94</v>
      </c>
      <c r="G9" s="96" t="s">
        <v>95</v>
      </c>
      <c r="H9" s="95" t="s">
        <v>94</v>
      </c>
      <c r="I9" s="103" t="s">
        <v>95</v>
      </c>
      <c r="J9" s="32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 spans="1:26" ht="15" customHeight="1" x14ac:dyDescent="0.2">
      <c r="A10" s="468">
        <v>2008</v>
      </c>
      <c r="B10" s="469">
        <f t="shared" ref="B10:C10" si="0">D10+F10</f>
        <v>1195</v>
      </c>
      <c r="C10" s="470">
        <f t="shared" si="0"/>
        <v>318266.05799999996</v>
      </c>
      <c r="D10" s="469">
        <v>1075</v>
      </c>
      <c r="E10" s="470">
        <v>280271.37799999997</v>
      </c>
      <c r="F10" s="469">
        <v>120</v>
      </c>
      <c r="G10" s="470">
        <v>37994.68</v>
      </c>
      <c r="H10" s="469">
        <v>404</v>
      </c>
      <c r="I10" s="471">
        <v>45043.258000000002</v>
      </c>
      <c r="J10" s="32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 spans="1:26" ht="12.75" customHeight="1" x14ac:dyDescent="0.2">
      <c r="A11" s="55">
        <v>2009</v>
      </c>
      <c r="B11" s="97">
        <f t="shared" ref="B11:C11" si="1">D11+F11</f>
        <v>1050</v>
      </c>
      <c r="C11" s="98">
        <f t="shared" si="1"/>
        <v>232952.10999999996</v>
      </c>
      <c r="D11" s="97">
        <v>917</v>
      </c>
      <c r="E11" s="98">
        <v>199982.88999999996</v>
      </c>
      <c r="F11" s="97">
        <v>133</v>
      </c>
      <c r="G11" s="98">
        <v>32969.22</v>
      </c>
      <c r="H11" s="97">
        <v>360</v>
      </c>
      <c r="I11" s="104">
        <v>37389.978999999999</v>
      </c>
      <c r="J11" s="32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 spans="1:26" ht="12.75" customHeight="1" x14ac:dyDescent="0.2">
      <c r="A12" s="56">
        <v>2010</v>
      </c>
      <c r="B12" s="97">
        <f t="shared" ref="B12:C12" si="2">D12+F12</f>
        <v>1109</v>
      </c>
      <c r="C12" s="98">
        <f t="shared" si="2"/>
        <v>464083.95149999997</v>
      </c>
      <c r="D12" s="97">
        <v>921</v>
      </c>
      <c r="E12" s="98">
        <v>430512.7965</v>
      </c>
      <c r="F12" s="97">
        <v>188</v>
      </c>
      <c r="G12" s="98">
        <v>33571.154999999999</v>
      </c>
      <c r="H12" s="97">
        <v>1991</v>
      </c>
      <c r="I12" s="104">
        <v>562930.64809999987</v>
      </c>
      <c r="J12" s="32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 spans="1:26" ht="12.75" customHeight="1" x14ac:dyDescent="0.2">
      <c r="A13" s="56">
        <v>2011</v>
      </c>
      <c r="B13" s="97">
        <f t="shared" ref="B13:C13" si="3">D13+F13</f>
        <v>1050</v>
      </c>
      <c r="C13" s="98">
        <f t="shared" si="3"/>
        <v>356276.65249999997</v>
      </c>
      <c r="D13" s="97">
        <v>862</v>
      </c>
      <c r="E13" s="98">
        <v>313611.56299999997</v>
      </c>
      <c r="F13" s="97">
        <v>188</v>
      </c>
      <c r="G13" s="98">
        <v>42665.089500000002</v>
      </c>
      <c r="H13" s="97">
        <v>2343</v>
      </c>
      <c r="I13" s="104">
        <v>269822.54599999997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56">
        <v>2012</v>
      </c>
      <c r="B14" s="97">
        <f t="shared" ref="B14:C14" si="4">D14+F14</f>
        <v>1119</v>
      </c>
      <c r="C14" s="98">
        <f t="shared" si="4"/>
        <v>244475.80799999999</v>
      </c>
      <c r="D14" s="97">
        <v>967</v>
      </c>
      <c r="E14" s="98">
        <v>216163.58499999999</v>
      </c>
      <c r="F14" s="97">
        <v>152</v>
      </c>
      <c r="G14" s="98">
        <v>28312.223000000002</v>
      </c>
      <c r="H14" s="97">
        <v>507</v>
      </c>
      <c r="I14" s="104">
        <v>82901.155000000013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56">
        <v>2013</v>
      </c>
      <c r="B15" s="97">
        <f t="shared" ref="B15:C15" si="5">D15+F15</f>
        <v>1294</v>
      </c>
      <c r="C15" s="98">
        <f t="shared" si="5"/>
        <v>309314.04499999998</v>
      </c>
      <c r="D15" s="97">
        <v>1133</v>
      </c>
      <c r="E15" s="98">
        <v>224854.14600000001</v>
      </c>
      <c r="F15" s="97">
        <v>161</v>
      </c>
      <c r="G15" s="98">
        <v>84459.89899999999</v>
      </c>
      <c r="H15" s="97">
        <v>442</v>
      </c>
      <c r="I15" s="104">
        <v>51505.473000000013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56">
        <v>2014</v>
      </c>
      <c r="B16" s="97">
        <f t="shared" ref="B16:C16" si="6">D16+F16</f>
        <v>1240</v>
      </c>
      <c r="C16" s="98">
        <f t="shared" si="6"/>
        <v>332891.72970000008</v>
      </c>
      <c r="D16" s="97">
        <v>1085</v>
      </c>
      <c r="E16" s="98">
        <v>299640.74170000007</v>
      </c>
      <c r="F16" s="97">
        <v>155</v>
      </c>
      <c r="G16" s="98">
        <v>33250.987999999998</v>
      </c>
      <c r="H16" s="105">
        <v>404</v>
      </c>
      <c r="I16" s="106">
        <v>42408.815800000004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56">
        <v>2015</v>
      </c>
      <c r="B17" s="97">
        <f t="shared" ref="B17:C17" si="7">D17+F17</f>
        <v>1486</v>
      </c>
      <c r="C17" s="98">
        <f t="shared" si="7"/>
        <v>323493.59325000003</v>
      </c>
      <c r="D17" s="97">
        <v>1346</v>
      </c>
      <c r="E17" s="98">
        <v>290094.32895000005</v>
      </c>
      <c r="F17" s="97">
        <v>140</v>
      </c>
      <c r="G17" s="98">
        <v>33399.264299999995</v>
      </c>
      <c r="H17" s="105">
        <v>432</v>
      </c>
      <c r="I17" s="106">
        <v>45186.954499999993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56">
        <v>2016</v>
      </c>
      <c r="B18" s="97">
        <f t="shared" ref="B18:C18" si="8">D18+F18</f>
        <v>758</v>
      </c>
      <c r="C18" s="98">
        <f t="shared" si="8"/>
        <v>237387.69800000003</v>
      </c>
      <c r="D18" s="97">
        <v>604</v>
      </c>
      <c r="E18" s="98">
        <v>204514.33300000001</v>
      </c>
      <c r="F18" s="97">
        <v>154</v>
      </c>
      <c r="G18" s="98">
        <v>32873.365000000005</v>
      </c>
      <c r="H18" s="105">
        <v>418</v>
      </c>
      <c r="I18" s="106">
        <v>35936.398300000001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56">
        <v>2017</v>
      </c>
      <c r="B19" s="97">
        <f t="shared" ref="B19:C19" si="9">D19+F19</f>
        <v>669</v>
      </c>
      <c r="C19" s="98">
        <f t="shared" si="9"/>
        <v>199188</v>
      </c>
      <c r="D19" s="97">
        <v>561</v>
      </c>
      <c r="E19" s="98">
        <v>171263</v>
      </c>
      <c r="F19" s="97">
        <v>108</v>
      </c>
      <c r="G19" s="98">
        <v>27925</v>
      </c>
      <c r="H19" s="105">
        <v>357</v>
      </c>
      <c r="I19" s="106">
        <v>36163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56">
        <v>2018</v>
      </c>
      <c r="B20" s="97">
        <f t="shared" ref="B20:C20" si="10">D20+F20</f>
        <v>786</v>
      </c>
      <c r="C20" s="98">
        <f t="shared" si="10"/>
        <v>239567.32999999996</v>
      </c>
      <c r="D20" s="97">
        <v>637</v>
      </c>
      <c r="E20" s="98">
        <v>206408.04999999996</v>
      </c>
      <c r="F20" s="97">
        <v>149</v>
      </c>
      <c r="G20" s="98">
        <v>33159.280000000006</v>
      </c>
      <c r="H20" s="105">
        <v>314</v>
      </c>
      <c r="I20" s="106">
        <v>28436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56">
        <v>2019</v>
      </c>
      <c r="B21" s="97">
        <f t="shared" ref="B21:C23" si="11">D21+F21</f>
        <v>695</v>
      </c>
      <c r="C21" s="98">
        <f t="shared" si="11"/>
        <v>372066.7</v>
      </c>
      <c r="D21" s="97">
        <v>471</v>
      </c>
      <c r="E21" s="98">
        <v>332334</v>
      </c>
      <c r="F21" s="97">
        <v>224</v>
      </c>
      <c r="G21" s="98">
        <v>39732.699999999997</v>
      </c>
      <c r="H21" s="105">
        <v>318</v>
      </c>
      <c r="I21" s="106">
        <v>25794.5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56">
        <v>2020</v>
      </c>
      <c r="B22" s="97">
        <v>721</v>
      </c>
      <c r="C22" s="98">
        <f t="shared" ref="C22" si="12">E22+G22</f>
        <v>219819.5</v>
      </c>
      <c r="D22" s="97">
        <v>361</v>
      </c>
      <c r="E22" s="98">
        <v>121934</v>
      </c>
      <c r="F22" s="97">
        <v>169</v>
      </c>
      <c r="G22" s="98">
        <v>97885.5</v>
      </c>
      <c r="H22" s="105">
        <v>334</v>
      </c>
      <c r="I22" s="106">
        <v>28783.3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56">
        <v>2021</v>
      </c>
      <c r="B23" s="97">
        <f t="shared" si="11"/>
        <v>771</v>
      </c>
      <c r="C23" s="98">
        <f t="shared" ref="C23" si="13">E23+G23</f>
        <v>286306.7</v>
      </c>
      <c r="D23" s="97">
        <v>567</v>
      </c>
      <c r="E23" s="98">
        <v>260674.5</v>
      </c>
      <c r="F23" s="97">
        <v>204</v>
      </c>
      <c r="G23" s="98">
        <v>25632.2</v>
      </c>
      <c r="H23" s="105">
        <v>582</v>
      </c>
      <c r="I23" s="106">
        <v>57999.199999999997</v>
      </c>
      <c r="J23" s="4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2.75" customHeight="1" x14ac:dyDescent="0.2">
      <c r="A24" s="56">
        <v>2022</v>
      </c>
      <c r="B24" s="97">
        <v>669</v>
      </c>
      <c r="C24" s="98">
        <v>349309</v>
      </c>
      <c r="D24" s="97">
        <v>557</v>
      </c>
      <c r="E24" s="98">
        <v>297198</v>
      </c>
      <c r="F24" s="97">
        <v>112</v>
      </c>
      <c r="G24" s="98">
        <v>52111</v>
      </c>
      <c r="H24" s="105">
        <v>254</v>
      </c>
      <c r="I24" s="551">
        <v>6324</v>
      </c>
      <c r="J24" s="4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2.75" customHeight="1" x14ac:dyDescent="0.2">
      <c r="A25" s="56">
        <v>2023</v>
      </c>
      <c r="B25" s="97">
        <v>528</v>
      </c>
      <c r="C25" s="98">
        <v>344591</v>
      </c>
      <c r="D25" s="97">
        <v>427</v>
      </c>
      <c r="E25" s="98">
        <v>322652</v>
      </c>
      <c r="F25" s="97">
        <v>101</v>
      </c>
      <c r="G25" s="98">
        <v>21939</v>
      </c>
      <c r="H25" s="105">
        <v>247</v>
      </c>
      <c r="I25" s="106">
        <v>36944</v>
      </c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2.75" customHeight="1" x14ac:dyDescent="0.2">
      <c r="A26" s="56">
        <v>2024</v>
      </c>
      <c r="B26" s="99" t="e">
        <v>#N/A</v>
      </c>
      <c r="C26" s="100" t="e">
        <v>#N/A</v>
      </c>
      <c r="D26" s="99" t="e">
        <v>#N/A</v>
      </c>
      <c r="E26" s="100" t="e">
        <v>#N/A</v>
      </c>
      <c r="F26" s="99" t="e">
        <v>#N/A</v>
      </c>
      <c r="G26" s="100" t="e">
        <v>#N/A</v>
      </c>
      <c r="H26" s="99" t="e">
        <v>#N/A</v>
      </c>
      <c r="I26" s="107" t="e">
        <v>#N/A</v>
      </c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2.75" customHeight="1" x14ac:dyDescent="0.2">
      <c r="A27" s="56">
        <v>2025</v>
      </c>
      <c r="B27" s="99" t="e">
        <v>#N/A</v>
      </c>
      <c r="C27" s="100" t="e">
        <v>#N/A</v>
      </c>
      <c r="D27" s="99" t="e">
        <v>#N/A</v>
      </c>
      <c r="E27" s="100" t="e">
        <v>#N/A</v>
      </c>
      <c r="F27" s="99" t="e">
        <v>#N/A</v>
      </c>
      <c r="G27" s="100" t="e">
        <v>#N/A</v>
      </c>
      <c r="H27" s="99" t="e">
        <v>#N/A</v>
      </c>
      <c r="I27" s="107" t="e">
        <v>#N/A</v>
      </c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2.75" customHeight="1" x14ac:dyDescent="0.2">
      <c r="A28" s="56">
        <v>2026</v>
      </c>
      <c r="B28" s="99" t="e">
        <v>#N/A</v>
      </c>
      <c r="C28" s="100" t="e">
        <v>#N/A</v>
      </c>
      <c r="D28" s="99" t="e">
        <v>#N/A</v>
      </c>
      <c r="E28" s="100" t="e">
        <v>#N/A</v>
      </c>
      <c r="F28" s="99" t="e">
        <v>#N/A</v>
      </c>
      <c r="G28" s="100" t="e">
        <v>#N/A</v>
      </c>
      <c r="H28" s="99" t="e">
        <v>#N/A</v>
      </c>
      <c r="I28" s="107" t="e">
        <v>#N/A</v>
      </c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2.75" customHeight="1" x14ac:dyDescent="0.2">
      <c r="A29" s="56">
        <v>2027</v>
      </c>
      <c r="B29" s="99" t="e">
        <v>#N/A</v>
      </c>
      <c r="C29" s="100" t="e">
        <v>#N/A</v>
      </c>
      <c r="D29" s="99" t="e">
        <v>#N/A</v>
      </c>
      <c r="E29" s="100" t="e">
        <v>#N/A</v>
      </c>
      <c r="F29" s="99" t="e">
        <v>#N/A</v>
      </c>
      <c r="G29" s="100" t="e">
        <v>#N/A</v>
      </c>
      <c r="H29" s="99" t="e">
        <v>#N/A</v>
      </c>
      <c r="I29" s="107" t="e">
        <v>#N/A</v>
      </c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2.75" customHeight="1" x14ac:dyDescent="0.2">
      <c r="A30" s="56">
        <v>2028</v>
      </c>
      <c r="B30" s="99" t="e">
        <v>#N/A</v>
      </c>
      <c r="C30" s="100" t="e">
        <v>#N/A</v>
      </c>
      <c r="D30" s="99" t="e">
        <v>#N/A</v>
      </c>
      <c r="E30" s="100" t="e">
        <v>#N/A</v>
      </c>
      <c r="F30" s="99" t="e">
        <v>#N/A</v>
      </c>
      <c r="G30" s="100" t="e">
        <v>#N/A</v>
      </c>
      <c r="H30" s="99" t="e">
        <v>#N/A</v>
      </c>
      <c r="I30" s="107" t="e">
        <v>#N/A</v>
      </c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2.75" customHeight="1" x14ac:dyDescent="0.2">
      <c r="A31" s="56">
        <v>2029</v>
      </c>
      <c r="B31" s="99" t="e">
        <v>#N/A</v>
      </c>
      <c r="C31" s="100" t="e">
        <v>#N/A</v>
      </c>
      <c r="D31" s="99" t="e">
        <v>#N/A</v>
      </c>
      <c r="E31" s="100" t="e">
        <v>#N/A</v>
      </c>
      <c r="F31" s="99" t="e">
        <v>#N/A</v>
      </c>
      <c r="G31" s="100" t="e">
        <v>#N/A</v>
      </c>
      <c r="H31" s="99" t="e">
        <v>#N/A</v>
      </c>
      <c r="I31" s="107" t="e">
        <v>#N/A</v>
      </c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2.75" customHeight="1" x14ac:dyDescent="0.2">
      <c r="A32" s="56">
        <v>2030</v>
      </c>
      <c r="B32" s="99" t="e">
        <v>#N/A</v>
      </c>
      <c r="C32" s="100" t="e">
        <v>#N/A</v>
      </c>
      <c r="D32" s="99" t="e">
        <v>#N/A</v>
      </c>
      <c r="E32" s="100" t="e">
        <v>#N/A</v>
      </c>
      <c r="F32" s="99" t="e">
        <v>#N/A</v>
      </c>
      <c r="G32" s="100" t="e">
        <v>#N/A</v>
      </c>
      <c r="H32" s="99" t="e">
        <v>#N/A</v>
      </c>
      <c r="I32" s="107" t="e">
        <v>#N/A</v>
      </c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2.75" customHeight="1" x14ac:dyDescent="0.2">
      <c r="A33" s="48"/>
      <c r="B33" s="50"/>
      <c r="C33" s="50"/>
      <c r="D33" s="50"/>
      <c r="E33" s="49"/>
      <c r="F33" s="49"/>
      <c r="G33" s="49"/>
      <c r="H33" s="49"/>
      <c r="I33" s="34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2.75" customHeight="1" x14ac:dyDescent="0.2">
      <c r="A34" s="48"/>
      <c r="B34" s="50"/>
      <c r="C34" s="50"/>
      <c r="D34" s="50"/>
      <c r="E34" s="49"/>
      <c r="F34" s="49"/>
      <c r="G34" s="49"/>
      <c r="H34" s="49"/>
      <c r="I34" s="34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12.75" customHeight="1" x14ac:dyDescent="0.2">
      <c r="A35" s="48"/>
      <c r="B35" s="50"/>
      <c r="C35" s="50"/>
      <c r="D35" s="50"/>
      <c r="E35" s="49"/>
      <c r="F35" s="49"/>
      <c r="G35" s="49"/>
      <c r="H35" s="49"/>
      <c r="I35" s="34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2.75" customHeight="1" x14ac:dyDescent="0.2">
      <c r="A36" s="48"/>
      <c r="B36" s="50"/>
      <c r="C36" s="50"/>
      <c r="D36" s="50"/>
      <c r="E36" s="49"/>
      <c r="F36" s="49"/>
      <c r="G36" s="49"/>
      <c r="H36" s="49"/>
      <c r="I36" s="34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2.75" customHeight="1" x14ac:dyDescent="0.2">
      <c r="A37" s="48"/>
      <c r="B37" s="50"/>
      <c r="C37" s="50"/>
      <c r="D37" s="50"/>
      <c r="E37" s="49"/>
      <c r="F37" s="49"/>
      <c r="G37" s="49"/>
      <c r="H37" s="49"/>
      <c r="I37" s="34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2.75" customHeight="1" x14ac:dyDescent="0.2">
      <c r="A38" s="48"/>
      <c r="B38" s="50"/>
      <c r="C38" s="50"/>
      <c r="D38" s="50"/>
      <c r="E38" s="49"/>
      <c r="F38" s="49"/>
      <c r="G38" s="49"/>
      <c r="H38" s="49"/>
      <c r="I38" s="34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2.75" customHeight="1" x14ac:dyDescent="0.2">
      <c r="A39" s="48"/>
      <c r="B39" s="50"/>
      <c r="C39" s="50"/>
      <c r="D39" s="50"/>
      <c r="E39" s="49"/>
      <c r="F39" s="49"/>
      <c r="G39" s="49"/>
      <c r="H39" s="49"/>
      <c r="I39" s="34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2.75" customHeight="1" x14ac:dyDescent="0.2">
      <c r="A40" s="48"/>
      <c r="B40" s="50"/>
      <c r="C40" s="50"/>
      <c r="D40" s="50"/>
      <c r="E40" s="49"/>
      <c r="F40" s="49"/>
      <c r="G40" s="49"/>
      <c r="H40" s="49"/>
      <c r="I40" s="34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2.75" customHeight="1" x14ac:dyDescent="0.2">
      <c r="A41" s="48"/>
      <c r="B41" s="50"/>
      <c r="C41" s="50"/>
      <c r="D41" s="50"/>
      <c r="E41" s="49"/>
      <c r="F41" s="49"/>
      <c r="G41" s="49"/>
      <c r="H41" s="49"/>
      <c r="I41" s="34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2.75" customHeight="1" x14ac:dyDescent="0.2">
      <c r="A42" s="48"/>
      <c r="B42" s="50"/>
      <c r="C42" s="50"/>
      <c r="D42" s="50"/>
      <c r="E42" s="49"/>
      <c r="F42" s="49"/>
      <c r="G42" s="49"/>
      <c r="H42" s="49"/>
      <c r="I42" s="34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2.75" customHeight="1" x14ac:dyDescent="0.2">
      <c r="A43" s="48"/>
      <c r="B43" s="50"/>
      <c r="C43" s="50"/>
      <c r="D43" s="50"/>
      <c r="E43" s="49"/>
      <c r="F43" s="49"/>
      <c r="G43" s="49"/>
      <c r="H43" s="49"/>
      <c r="I43" s="34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2.75" customHeight="1" x14ac:dyDescent="0.2">
      <c r="A44" s="48"/>
      <c r="B44" s="50"/>
      <c r="C44" s="50"/>
      <c r="D44" s="50"/>
      <c r="E44" s="49"/>
      <c r="F44" s="49"/>
      <c r="G44" s="49"/>
      <c r="H44" s="49"/>
      <c r="I44" s="34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2.75" customHeight="1" x14ac:dyDescent="0.2">
      <c r="A45" s="48"/>
      <c r="B45" s="50"/>
      <c r="C45" s="50"/>
      <c r="D45" s="50"/>
      <c r="E45" s="49"/>
      <c r="F45" s="49"/>
      <c r="G45" s="49"/>
      <c r="H45" s="49"/>
      <c r="I45" s="34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2.75" customHeight="1" x14ac:dyDescent="0.2">
      <c r="A46" s="48"/>
      <c r="B46" s="50"/>
      <c r="C46" s="50"/>
      <c r="D46" s="50"/>
      <c r="E46" s="49"/>
      <c r="F46" s="49"/>
      <c r="G46" s="49"/>
      <c r="H46" s="49"/>
      <c r="I46" s="34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2.75" customHeight="1" x14ac:dyDescent="0.2">
      <c r="A47" s="48"/>
      <c r="B47" s="50"/>
      <c r="C47" s="50"/>
      <c r="D47" s="50"/>
      <c r="E47" s="49"/>
      <c r="F47" s="49"/>
      <c r="G47" s="49"/>
      <c r="H47" s="49"/>
      <c r="I47" s="34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2.75" customHeight="1" x14ac:dyDescent="0.2">
      <c r="A48" s="48"/>
      <c r="B48" s="50"/>
      <c r="C48" s="50"/>
      <c r="D48" s="50"/>
      <c r="E48" s="49"/>
      <c r="F48" s="49"/>
      <c r="G48" s="49"/>
      <c r="H48" s="49"/>
      <c r="I48" s="34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2.75" customHeight="1" x14ac:dyDescent="0.2">
      <c r="A49" s="48"/>
      <c r="B49" s="50"/>
      <c r="C49" s="50"/>
      <c r="D49" s="50"/>
      <c r="E49" s="49"/>
      <c r="F49" s="49"/>
      <c r="G49" s="49"/>
      <c r="H49" s="49"/>
      <c r="I49" s="34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2.75" customHeight="1" x14ac:dyDescent="0.2">
      <c r="A50" s="48"/>
      <c r="B50" s="50"/>
      <c r="C50" s="50"/>
      <c r="D50" s="50"/>
      <c r="E50" s="49"/>
      <c r="F50" s="49"/>
      <c r="G50" s="49"/>
      <c r="H50" s="49"/>
      <c r="I50" s="34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2.75" customHeight="1" x14ac:dyDescent="0.2">
      <c r="A51" s="48"/>
      <c r="B51" s="50"/>
      <c r="C51" s="50"/>
      <c r="D51" s="50"/>
      <c r="E51" s="49"/>
      <c r="F51" s="49"/>
      <c r="G51" s="49"/>
      <c r="H51" s="49"/>
      <c r="I51" s="34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2.75" customHeight="1" x14ac:dyDescent="0.2">
      <c r="A52" s="48"/>
      <c r="B52" s="50"/>
      <c r="C52" s="50"/>
      <c r="D52" s="50"/>
      <c r="E52" s="49"/>
      <c r="F52" s="49"/>
      <c r="G52" s="49"/>
      <c r="H52" s="49"/>
      <c r="I52" s="34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2.75" customHeight="1" x14ac:dyDescent="0.2">
      <c r="A53" s="48"/>
      <c r="B53" s="50"/>
      <c r="C53" s="50"/>
      <c r="D53" s="50"/>
      <c r="E53" s="49"/>
      <c r="F53" s="49"/>
      <c r="G53" s="49"/>
      <c r="H53" s="49"/>
      <c r="I53" s="34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2.75" customHeight="1" x14ac:dyDescent="0.2">
      <c r="A54" s="48"/>
      <c r="B54" s="50"/>
      <c r="C54" s="50"/>
      <c r="D54" s="50"/>
      <c r="E54" s="49"/>
      <c r="F54" s="49"/>
      <c r="G54" s="49"/>
      <c r="H54" s="49"/>
      <c r="I54" s="34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2.75" customHeight="1" x14ac:dyDescent="0.2">
      <c r="A55" s="48"/>
      <c r="B55" s="50"/>
      <c r="C55" s="50"/>
      <c r="D55" s="50"/>
      <c r="E55" s="49"/>
      <c r="F55" s="49"/>
      <c r="G55" s="49"/>
      <c r="H55" s="49"/>
      <c r="I55" s="34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2.75" customHeight="1" x14ac:dyDescent="0.2">
      <c r="A56" s="48"/>
      <c r="B56" s="50"/>
      <c r="C56" s="50"/>
      <c r="D56" s="50"/>
      <c r="E56" s="49"/>
      <c r="F56" s="49"/>
      <c r="G56" s="49"/>
      <c r="H56" s="49"/>
      <c r="I56" s="34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2.75" customHeight="1" x14ac:dyDescent="0.2">
      <c r="A57" s="48"/>
      <c r="B57" s="50"/>
      <c r="C57" s="50"/>
      <c r="D57" s="50"/>
      <c r="E57" s="49"/>
      <c r="F57" s="49"/>
      <c r="G57" s="49"/>
      <c r="H57" s="49"/>
      <c r="I57" s="34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2.75" customHeight="1" x14ac:dyDescent="0.2">
      <c r="A58" s="48"/>
      <c r="B58" s="50"/>
      <c r="C58" s="50"/>
      <c r="D58" s="50"/>
      <c r="E58" s="49"/>
      <c r="F58" s="49"/>
      <c r="G58" s="49"/>
      <c r="H58" s="49"/>
      <c r="I58" s="34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2.75" customHeight="1" x14ac:dyDescent="0.2">
      <c r="A59" s="48"/>
      <c r="B59" s="50"/>
      <c r="C59" s="50"/>
      <c r="D59" s="50"/>
      <c r="E59" s="49"/>
      <c r="F59" s="49"/>
      <c r="G59" s="49"/>
      <c r="H59" s="49"/>
      <c r="I59" s="34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2.75" customHeight="1" x14ac:dyDescent="0.2">
      <c r="A60" s="48"/>
      <c r="B60" s="50"/>
      <c r="C60" s="50"/>
      <c r="D60" s="50"/>
      <c r="E60" s="49"/>
      <c r="F60" s="49"/>
      <c r="G60" s="49"/>
      <c r="H60" s="49"/>
      <c r="I60" s="34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2.75" customHeight="1" x14ac:dyDescent="0.2">
      <c r="A61" s="48"/>
      <c r="B61" s="50"/>
      <c r="C61" s="50"/>
      <c r="D61" s="50"/>
      <c r="E61" s="49"/>
      <c r="F61" s="49"/>
      <c r="G61" s="49"/>
      <c r="H61" s="49"/>
      <c r="I61" s="34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2.75" customHeight="1" x14ac:dyDescent="0.2">
      <c r="A62" s="48"/>
      <c r="B62" s="50"/>
      <c r="C62" s="50"/>
      <c r="D62" s="50"/>
      <c r="E62" s="49"/>
      <c r="F62" s="49"/>
      <c r="G62" s="49"/>
      <c r="H62" s="49"/>
      <c r="I62" s="34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2.75" customHeight="1" x14ac:dyDescent="0.2">
      <c r="A63" s="48"/>
      <c r="B63" s="50"/>
      <c r="C63" s="50"/>
      <c r="D63" s="50"/>
      <c r="E63" s="49"/>
      <c r="F63" s="49"/>
      <c r="G63" s="49"/>
      <c r="H63" s="49"/>
      <c r="I63" s="34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2.75" customHeight="1" x14ac:dyDescent="0.2">
      <c r="A64" s="48"/>
      <c r="B64" s="50"/>
      <c r="C64" s="50"/>
      <c r="D64" s="50"/>
      <c r="E64" s="49"/>
      <c r="F64" s="49"/>
      <c r="G64" s="49"/>
      <c r="H64" s="49"/>
      <c r="I64" s="34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2.75" customHeight="1" x14ac:dyDescent="0.2">
      <c r="A65" s="48"/>
      <c r="B65" s="50"/>
      <c r="C65" s="50"/>
      <c r="D65" s="50"/>
      <c r="E65" s="49"/>
      <c r="F65" s="49"/>
      <c r="G65" s="49"/>
      <c r="H65" s="49"/>
      <c r="I65" s="34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2.75" customHeight="1" x14ac:dyDescent="0.2">
      <c r="A66" s="48"/>
      <c r="B66" s="50"/>
      <c r="C66" s="50"/>
      <c r="D66" s="50"/>
      <c r="E66" s="49"/>
      <c r="F66" s="49"/>
      <c r="G66" s="49"/>
      <c r="H66" s="49"/>
      <c r="I66" s="34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2.75" customHeight="1" x14ac:dyDescent="0.2">
      <c r="A67" s="48"/>
      <c r="B67" s="50"/>
      <c r="C67" s="50"/>
      <c r="D67" s="50"/>
      <c r="E67" s="49"/>
      <c r="F67" s="49"/>
      <c r="G67" s="49"/>
      <c r="H67" s="49"/>
      <c r="I67" s="34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2.75" customHeight="1" x14ac:dyDescent="0.2">
      <c r="A68" s="48"/>
      <c r="B68" s="50"/>
      <c r="C68" s="50"/>
      <c r="D68" s="50"/>
      <c r="E68" s="49"/>
      <c r="F68" s="49"/>
      <c r="G68" s="49"/>
      <c r="H68" s="49"/>
      <c r="I68" s="34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2.75" customHeight="1" x14ac:dyDescent="0.2">
      <c r="A69" s="48"/>
      <c r="B69" s="50"/>
      <c r="C69" s="50"/>
      <c r="D69" s="50"/>
      <c r="E69" s="49"/>
      <c r="F69" s="49"/>
      <c r="G69" s="49"/>
      <c r="H69" s="49"/>
      <c r="I69" s="34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2.75" customHeight="1" x14ac:dyDescent="0.2">
      <c r="A70" s="48"/>
      <c r="B70" s="50"/>
      <c r="C70" s="50"/>
      <c r="D70" s="50"/>
      <c r="E70" s="49"/>
      <c r="F70" s="49"/>
      <c r="G70" s="49"/>
      <c r="H70" s="49"/>
      <c r="I70" s="34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2.75" customHeight="1" x14ac:dyDescent="0.2">
      <c r="A71" s="48"/>
      <c r="B71" s="50"/>
      <c r="C71" s="50"/>
      <c r="D71" s="50"/>
      <c r="E71" s="49"/>
      <c r="F71" s="49"/>
      <c r="G71" s="49"/>
      <c r="H71" s="49"/>
      <c r="I71" s="34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2.75" customHeight="1" x14ac:dyDescent="0.2">
      <c r="A72" s="48"/>
      <c r="B72" s="50"/>
      <c r="C72" s="50"/>
      <c r="D72" s="50"/>
      <c r="E72" s="49"/>
      <c r="F72" s="49"/>
      <c r="G72" s="49"/>
      <c r="H72" s="49"/>
      <c r="I72" s="34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2.75" customHeight="1" x14ac:dyDescent="0.2">
      <c r="A73" s="48"/>
      <c r="B73" s="50"/>
      <c r="C73" s="50"/>
      <c r="D73" s="50"/>
      <c r="E73" s="49"/>
      <c r="F73" s="49"/>
      <c r="G73" s="49"/>
      <c r="H73" s="49"/>
      <c r="I73" s="34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2.75" customHeight="1" x14ac:dyDescent="0.2">
      <c r="A74" s="48"/>
      <c r="B74" s="50"/>
      <c r="C74" s="50"/>
      <c r="D74" s="50"/>
      <c r="E74" s="49"/>
      <c r="F74" s="49"/>
      <c r="G74" s="49"/>
      <c r="H74" s="49"/>
      <c r="I74" s="34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2.75" customHeight="1" x14ac:dyDescent="0.2">
      <c r="A75" s="48"/>
      <c r="B75" s="50"/>
      <c r="C75" s="50"/>
      <c r="D75" s="50"/>
      <c r="E75" s="49"/>
      <c r="F75" s="49"/>
      <c r="G75" s="49"/>
      <c r="H75" s="49"/>
      <c r="I75" s="34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2.75" customHeight="1" x14ac:dyDescent="0.2">
      <c r="A76" s="48"/>
      <c r="B76" s="50"/>
      <c r="C76" s="50"/>
      <c r="D76" s="50"/>
      <c r="E76" s="49"/>
      <c r="F76" s="49"/>
      <c r="G76" s="49"/>
      <c r="H76" s="49"/>
      <c r="I76" s="34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2.75" customHeight="1" x14ac:dyDescent="0.2">
      <c r="A77" s="48"/>
      <c r="B77" s="50"/>
      <c r="C77" s="50"/>
      <c r="D77" s="50"/>
      <c r="E77" s="49"/>
      <c r="F77" s="49"/>
      <c r="G77" s="49"/>
      <c r="H77" s="49"/>
      <c r="I77" s="34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2.75" customHeight="1" x14ac:dyDescent="0.2">
      <c r="A78" s="48"/>
      <c r="B78" s="50"/>
      <c r="C78" s="50"/>
      <c r="D78" s="50"/>
      <c r="E78" s="49"/>
      <c r="F78" s="49"/>
      <c r="G78" s="49"/>
      <c r="H78" s="49"/>
      <c r="I78" s="34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2.75" customHeight="1" x14ac:dyDescent="0.2">
      <c r="A79" s="48"/>
      <c r="B79" s="50"/>
      <c r="C79" s="50"/>
      <c r="D79" s="50"/>
      <c r="E79" s="49"/>
      <c r="F79" s="49"/>
      <c r="G79" s="49"/>
      <c r="H79" s="49"/>
      <c r="I79" s="34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2.75" customHeight="1" x14ac:dyDescent="0.2">
      <c r="A80" s="48"/>
      <c r="B80" s="50"/>
      <c r="C80" s="50"/>
      <c r="D80" s="50"/>
      <c r="E80" s="49"/>
      <c r="F80" s="49"/>
      <c r="G80" s="49"/>
      <c r="H80" s="49"/>
      <c r="I80" s="34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2.75" customHeight="1" x14ac:dyDescent="0.2">
      <c r="A81" s="48"/>
      <c r="B81" s="50"/>
      <c r="C81" s="50"/>
      <c r="D81" s="50"/>
      <c r="E81" s="49"/>
      <c r="F81" s="49"/>
      <c r="G81" s="49"/>
      <c r="H81" s="49"/>
      <c r="I81" s="34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2.75" customHeight="1" x14ac:dyDescent="0.2">
      <c r="A82" s="48"/>
      <c r="B82" s="50"/>
      <c r="C82" s="50"/>
      <c r="D82" s="50"/>
      <c r="E82" s="49"/>
      <c r="F82" s="49"/>
      <c r="G82" s="49"/>
      <c r="H82" s="49"/>
      <c r="I82" s="34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2.75" customHeight="1" x14ac:dyDescent="0.2">
      <c r="A83" s="48"/>
      <c r="B83" s="50"/>
      <c r="C83" s="50"/>
      <c r="D83" s="50"/>
      <c r="E83" s="49"/>
      <c r="F83" s="49"/>
      <c r="G83" s="49"/>
      <c r="H83" s="49"/>
      <c r="I83" s="34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2.75" customHeight="1" x14ac:dyDescent="0.2">
      <c r="A84" s="48"/>
      <c r="B84" s="50"/>
      <c r="C84" s="50"/>
      <c r="D84" s="50"/>
      <c r="E84" s="49"/>
      <c r="F84" s="49"/>
      <c r="G84" s="49"/>
      <c r="H84" s="49"/>
      <c r="I84" s="34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2.75" customHeight="1" x14ac:dyDescent="0.2">
      <c r="A85" s="48"/>
      <c r="B85" s="50"/>
      <c r="C85" s="50"/>
      <c r="D85" s="50"/>
      <c r="E85" s="49"/>
      <c r="F85" s="49"/>
      <c r="G85" s="49"/>
      <c r="H85" s="49"/>
      <c r="I85" s="34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2.75" customHeight="1" x14ac:dyDescent="0.2">
      <c r="A86" s="48"/>
      <c r="B86" s="50"/>
      <c r="C86" s="50"/>
      <c r="D86" s="50"/>
      <c r="E86" s="49"/>
      <c r="F86" s="49"/>
      <c r="G86" s="49"/>
      <c r="H86" s="49"/>
      <c r="I86" s="34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2.75" customHeight="1" x14ac:dyDescent="0.2">
      <c r="A87" s="48"/>
      <c r="B87" s="50"/>
      <c r="C87" s="50"/>
      <c r="D87" s="50"/>
      <c r="E87" s="49"/>
      <c r="F87" s="49"/>
      <c r="G87" s="49"/>
      <c r="H87" s="49"/>
      <c r="I87" s="34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2.75" customHeight="1" x14ac:dyDescent="0.2">
      <c r="A88" s="48"/>
      <c r="B88" s="50"/>
      <c r="C88" s="50"/>
      <c r="D88" s="50"/>
      <c r="E88" s="49"/>
      <c r="F88" s="49"/>
      <c r="G88" s="49"/>
      <c r="H88" s="49"/>
      <c r="I88" s="34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2.75" customHeight="1" x14ac:dyDescent="0.2">
      <c r="A89" s="48"/>
      <c r="B89" s="50"/>
      <c r="C89" s="50"/>
      <c r="D89" s="50"/>
      <c r="E89" s="49"/>
      <c r="F89" s="49"/>
      <c r="G89" s="49"/>
      <c r="H89" s="49"/>
      <c r="I89" s="34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2.75" customHeight="1" x14ac:dyDescent="0.2">
      <c r="A90" s="48"/>
      <c r="B90" s="50"/>
      <c r="C90" s="50"/>
      <c r="D90" s="50"/>
      <c r="E90" s="49"/>
      <c r="F90" s="49"/>
      <c r="G90" s="49"/>
      <c r="H90" s="49"/>
      <c r="I90" s="34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2.75" customHeight="1" x14ac:dyDescent="0.2">
      <c r="A91" s="48"/>
      <c r="B91" s="50"/>
      <c r="C91" s="50"/>
      <c r="D91" s="50"/>
      <c r="E91" s="49"/>
      <c r="F91" s="49"/>
      <c r="G91" s="49"/>
      <c r="H91" s="49"/>
      <c r="I91" s="34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2.75" customHeight="1" x14ac:dyDescent="0.2">
      <c r="A92" s="48"/>
      <c r="B92" s="50"/>
      <c r="C92" s="50"/>
      <c r="D92" s="50"/>
      <c r="E92" s="49"/>
      <c r="F92" s="49"/>
      <c r="G92" s="49"/>
      <c r="H92" s="49"/>
      <c r="I92" s="34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2.75" customHeight="1" x14ac:dyDescent="0.2">
      <c r="A93" s="48"/>
      <c r="B93" s="50"/>
      <c r="C93" s="50"/>
      <c r="D93" s="50"/>
      <c r="E93" s="49"/>
      <c r="F93" s="49"/>
      <c r="G93" s="49"/>
      <c r="H93" s="49"/>
      <c r="I93" s="34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2.75" customHeight="1" x14ac:dyDescent="0.2">
      <c r="A94" s="48"/>
      <c r="B94" s="50"/>
      <c r="C94" s="50"/>
      <c r="D94" s="50"/>
      <c r="E94" s="49"/>
      <c r="F94" s="49"/>
      <c r="G94" s="49"/>
      <c r="H94" s="49"/>
      <c r="I94" s="34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2.75" customHeight="1" x14ac:dyDescent="0.2">
      <c r="A95" s="48"/>
      <c r="B95" s="50"/>
      <c r="C95" s="50"/>
      <c r="D95" s="50"/>
      <c r="E95" s="49"/>
      <c r="F95" s="49"/>
      <c r="G95" s="49"/>
      <c r="H95" s="49"/>
      <c r="I95" s="34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2.75" customHeight="1" x14ac:dyDescent="0.2">
      <c r="A96" s="48"/>
      <c r="B96" s="50"/>
      <c r="C96" s="50"/>
      <c r="D96" s="50"/>
      <c r="E96" s="49"/>
      <c r="F96" s="49"/>
      <c r="G96" s="49"/>
      <c r="H96" s="49"/>
      <c r="I96" s="34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2.75" customHeight="1" x14ac:dyDescent="0.2">
      <c r="A97" s="48"/>
      <c r="B97" s="50"/>
      <c r="C97" s="50"/>
      <c r="D97" s="50"/>
      <c r="E97" s="49"/>
      <c r="F97" s="49"/>
      <c r="G97" s="49"/>
      <c r="H97" s="49"/>
      <c r="I97" s="34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2.75" customHeight="1" x14ac:dyDescent="0.2">
      <c r="A98" s="48"/>
      <c r="B98" s="50"/>
      <c r="C98" s="50"/>
      <c r="D98" s="50"/>
      <c r="E98" s="49"/>
      <c r="F98" s="49"/>
      <c r="G98" s="49"/>
      <c r="H98" s="49"/>
      <c r="I98" s="34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2.75" customHeight="1" x14ac:dyDescent="0.2">
      <c r="A99" s="48"/>
      <c r="B99" s="50"/>
      <c r="C99" s="50"/>
      <c r="D99" s="50"/>
      <c r="E99" s="49"/>
      <c r="F99" s="49"/>
      <c r="G99" s="49"/>
      <c r="H99" s="49"/>
      <c r="I99" s="34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2.75" customHeight="1" x14ac:dyDescent="0.2">
      <c r="A100" s="48"/>
      <c r="B100" s="50"/>
      <c r="C100" s="50"/>
      <c r="D100" s="50"/>
      <c r="E100" s="49"/>
      <c r="F100" s="49"/>
      <c r="G100" s="49"/>
      <c r="H100" s="49"/>
      <c r="I100" s="34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2.75" customHeight="1" x14ac:dyDescent="0.2">
      <c r="A101" s="48"/>
      <c r="B101" s="50"/>
      <c r="C101" s="50"/>
      <c r="D101" s="50"/>
      <c r="E101" s="49"/>
      <c r="F101" s="49"/>
      <c r="G101" s="49"/>
      <c r="H101" s="49"/>
      <c r="I101" s="34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2.75" customHeight="1" x14ac:dyDescent="0.2">
      <c r="A102" s="48"/>
      <c r="B102" s="50"/>
      <c r="C102" s="50"/>
      <c r="D102" s="50"/>
      <c r="E102" s="49"/>
      <c r="F102" s="49"/>
      <c r="G102" s="49"/>
      <c r="H102" s="49"/>
      <c r="I102" s="34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2.75" customHeight="1" x14ac:dyDescent="0.2">
      <c r="A103" s="48"/>
      <c r="B103" s="50"/>
      <c r="C103" s="50"/>
      <c r="D103" s="50"/>
      <c r="E103" s="49"/>
      <c r="F103" s="49"/>
      <c r="G103" s="49"/>
      <c r="H103" s="49"/>
      <c r="I103" s="34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2.75" customHeight="1" x14ac:dyDescent="0.2">
      <c r="A104" s="48"/>
      <c r="B104" s="50"/>
      <c r="C104" s="50"/>
      <c r="D104" s="50"/>
      <c r="E104" s="49"/>
      <c r="F104" s="49"/>
      <c r="G104" s="49"/>
      <c r="H104" s="49"/>
      <c r="I104" s="34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2.75" customHeight="1" x14ac:dyDescent="0.2">
      <c r="A105" s="48"/>
      <c r="B105" s="50"/>
      <c r="C105" s="50"/>
      <c r="D105" s="50"/>
      <c r="E105" s="49"/>
      <c r="F105" s="49"/>
      <c r="G105" s="49"/>
      <c r="H105" s="49"/>
      <c r="I105" s="34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2.75" customHeight="1" x14ac:dyDescent="0.2">
      <c r="A106" s="48"/>
      <c r="B106" s="50"/>
      <c r="C106" s="50"/>
      <c r="D106" s="50"/>
      <c r="E106" s="49"/>
      <c r="F106" s="49"/>
      <c r="G106" s="49"/>
      <c r="H106" s="49"/>
      <c r="I106" s="34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2.75" customHeight="1" x14ac:dyDescent="0.2">
      <c r="A107" s="48"/>
      <c r="B107" s="50"/>
      <c r="C107" s="50"/>
      <c r="D107" s="50"/>
      <c r="E107" s="49"/>
      <c r="F107" s="49"/>
      <c r="G107" s="49"/>
      <c r="H107" s="49"/>
      <c r="I107" s="34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2.75" customHeight="1" x14ac:dyDescent="0.2">
      <c r="A108" s="48"/>
      <c r="B108" s="50"/>
      <c r="C108" s="50"/>
      <c r="D108" s="50"/>
      <c r="E108" s="49"/>
      <c r="F108" s="49"/>
      <c r="G108" s="49"/>
      <c r="H108" s="49"/>
      <c r="I108" s="34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2.75" customHeight="1" x14ac:dyDescent="0.2">
      <c r="A109" s="48"/>
      <c r="B109" s="50"/>
      <c r="C109" s="50"/>
      <c r="D109" s="50"/>
      <c r="E109" s="49"/>
      <c r="F109" s="49"/>
      <c r="G109" s="49"/>
      <c r="H109" s="49"/>
      <c r="I109" s="34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2.75" customHeight="1" x14ac:dyDescent="0.2">
      <c r="A110" s="48"/>
      <c r="B110" s="50"/>
      <c r="C110" s="50"/>
      <c r="D110" s="50"/>
      <c r="E110" s="49"/>
      <c r="F110" s="49"/>
      <c r="G110" s="49"/>
      <c r="H110" s="49"/>
      <c r="I110" s="34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2.75" customHeight="1" x14ac:dyDescent="0.2">
      <c r="A111" s="48"/>
      <c r="B111" s="50"/>
      <c r="C111" s="50"/>
      <c r="D111" s="50"/>
      <c r="E111" s="49"/>
      <c r="F111" s="49"/>
      <c r="G111" s="49"/>
      <c r="H111" s="49"/>
      <c r="I111" s="34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2.75" customHeight="1" x14ac:dyDescent="0.2">
      <c r="A112" s="48"/>
      <c r="B112" s="50"/>
      <c r="C112" s="50"/>
      <c r="D112" s="50"/>
      <c r="E112" s="49"/>
      <c r="F112" s="49"/>
      <c r="G112" s="49"/>
      <c r="H112" s="49"/>
      <c r="I112" s="34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2.75" customHeight="1" x14ac:dyDescent="0.2">
      <c r="A113" s="48"/>
      <c r="B113" s="50"/>
      <c r="C113" s="50"/>
      <c r="D113" s="50"/>
      <c r="E113" s="49"/>
      <c r="F113" s="49"/>
      <c r="G113" s="49"/>
      <c r="H113" s="49"/>
      <c r="I113" s="34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2.75" customHeight="1" x14ac:dyDescent="0.2">
      <c r="A114" s="48"/>
      <c r="B114" s="50"/>
      <c r="C114" s="50"/>
      <c r="D114" s="50"/>
      <c r="E114" s="49"/>
      <c r="F114" s="49"/>
      <c r="G114" s="49"/>
      <c r="H114" s="49"/>
      <c r="I114" s="34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2.75" customHeight="1" x14ac:dyDescent="0.2">
      <c r="A115" s="48"/>
      <c r="B115" s="50"/>
      <c r="C115" s="50"/>
      <c r="D115" s="50"/>
      <c r="E115" s="49"/>
      <c r="F115" s="49"/>
      <c r="G115" s="49"/>
      <c r="H115" s="49"/>
      <c r="I115" s="34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2.75" customHeight="1" x14ac:dyDescent="0.2">
      <c r="A116" s="48"/>
      <c r="B116" s="50"/>
      <c r="C116" s="50"/>
      <c r="D116" s="50"/>
      <c r="E116" s="49"/>
      <c r="F116" s="49"/>
      <c r="G116" s="49"/>
      <c r="H116" s="49"/>
      <c r="I116" s="34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2.75" customHeight="1" x14ac:dyDescent="0.2">
      <c r="A117" s="48"/>
      <c r="B117" s="50"/>
      <c r="C117" s="50"/>
      <c r="D117" s="50"/>
      <c r="E117" s="49"/>
      <c r="F117" s="49"/>
      <c r="G117" s="49"/>
      <c r="H117" s="49"/>
      <c r="I117" s="34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2.75" customHeight="1" x14ac:dyDescent="0.2">
      <c r="A118" s="48"/>
      <c r="B118" s="50"/>
      <c r="C118" s="50"/>
      <c r="D118" s="50"/>
      <c r="E118" s="49"/>
      <c r="F118" s="49"/>
      <c r="G118" s="49"/>
      <c r="H118" s="49"/>
      <c r="I118" s="34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2.75" customHeight="1" x14ac:dyDescent="0.2">
      <c r="A119" s="48"/>
      <c r="B119" s="50"/>
      <c r="C119" s="50"/>
      <c r="D119" s="50"/>
      <c r="E119" s="49"/>
      <c r="F119" s="49"/>
      <c r="G119" s="49"/>
      <c r="H119" s="49"/>
      <c r="I119" s="34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2.75" customHeight="1" x14ac:dyDescent="0.2">
      <c r="A120" s="48"/>
      <c r="B120" s="50"/>
      <c r="C120" s="50"/>
      <c r="D120" s="50"/>
      <c r="E120" s="49"/>
      <c r="F120" s="49"/>
      <c r="G120" s="49"/>
      <c r="H120" s="49"/>
      <c r="I120" s="34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2.75" customHeight="1" x14ac:dyDescent="0.2">
      <c r="A121" s="48"/>
      <c r="B121" s="50"/>
      <c r="C121" s="50"/>
      <c r="D121" s="50"/>
      <c r="E121" s="49"/>
      <c r="F121" s="49"/>
      <c r="G121" s="49"/>
      <c r="H121" s="49"/>
      <c r="I121" s="34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2.75" customHeight="1" x14ac:dyDescent="0.2">
      <c r="A122" s="48"/>
      <c r="B122" s="50"/>
      <c r="C122" s="50"/>
      <c r="D122" s="50"/>
      <c r="E122" s="49"/>
      <c r="F122" s="49"/>
      <c r="G122" s="49"/>
      <c r="H122" s="49"/>
      <c r="I122" s="34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2.75" customHeight="1" x14ac:dyDescent="0.2">
      <c r="A123" s="48"/>
      <c r="B123" s="50"/>
      <c r="C123" s="50"/>
      <c r="D123" s="50"/>
      <c r="E123" s="49"/>
      <c r="F123" s="49"/>
      <c r="G123" s="49"/>
      <c r="H123" s="49"/>
      <c r="I123" s="34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2.75" customHeight="1" x14ac:dyDescent="0.2">
      <c r="A124" s="48"/>
      <c r="B124" s="50"/>
      <c r="C124" s="50"/>
      <c r="D124" s="50"/>
      <c r="E124" s="49"/>
      <c r="F124" s="49"/>
      <c r="G124" s="49"/>
      <c r="H124" s="49"/>
      <c r="I124" s="34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2.75" customHeight="1" x14ac:dyDescent="0.2">
      <c r="A125" s="48"/>
      <c r="B125" s="50"/>
      <c r="C125" s="50"/>
      <c r="D125" s="50"/>
      <c r="E125" s="49"/>
      <c r="F125" s="49"/>
      <c r="G125" s="49"/>
      <c r="H125" s="49"/>
      <c r="I125" s="34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2.75" customHeight="1" x14ac:dyDescent="0.2">
      <c r="A126" s="48"/>
      <c r="B126" s="50"/>
      <c r="C126" s="50"/>
      <c r="D126" s="50"/>
      <c r="E126" s="49"/>
      <c r="F126" s="49"/>
      <c r="G126" s="49"/>
      <c r="H126" s="49"/>
      <c r="I126" s="34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2.75" customHeight="1" x14ac:dyDescent="0.2">
      <c r="A127" s="48"/>
      <c r="B127" s="50"/>
      <c r="C127" s="50"/>
      <c r="D127" s="50"/>
      <c r="E127" s="49"/>
      <c r="F127" s="49"/>
      <c r="G127" s="49"/>
      <c r="H127" s="49"/>
      <c r="I127" s="34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2.75" customHeight="1" x14ac:dyDescent="0.2">
      <c r="A128" s="48"/>
      <c r="B128" s="50"/>
      <c r="C128" s="50"/>
      <c r="D128" s="50"/>
      <c r="E128" s="49"/>
      <c r="F128" s="49"/>
      <c r="G128" s="49"/>
      <c r="H128" s="49"/>
      <c r="I128" s="34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2.75" customHeight="1" x14ac:dyDescent="0.2">
      <c r="A129" s="48"/>
      <c r="B129" s="50"/>
      <c r="C129" s="50"/>
      <c r="D129" s="50"/>
      <c r="E129" s="49"/>
      <c r="F129" s="49"/>
      <c r="G129" s="49"/>
      <c r="H129" s="49"/>
      <c r="I129" s="34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2.75" customHeight="1" x14ac:dyDescent="0.2">
      <c r="A130" s="48"/>
      <c r="B130" s="50"/>
      <c r="C130" s="50"/>
      <c r="D130" s="50"/>
      <c r="E130" s="49"/>
      <c r="F130" s="49"/>
      <c r="G130" s="49"/>
      <c r="H130" s="49"/>
      <c r="I130" s="34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2.75" customHeight="1" x14ac:dyDescent="0.2">
      <c r="A131" s="48"/>
      <c r="B131" s="50"/>
      <c r="C131" s="50"/>
      <c r="D131" s="50"/>
      <c r="E131" s="49"/>
      <c r="F131" s="49"/>
      <c r="G131" s="49"/>
      <c r="H131" s="49"/>
      <c r="I131" s="34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2.75" customHeight="1" x14ac:dyDescent="0.2">
      <c r="A132" s="48"/>
      <c r="B132" s="50"/>
      <c r="C132" s="50"/>
      <c r="D132" s="50"/>
      <c r="E132" s="49"/>
      <c r="F132" s="49"/>
      <c r="G132" s="49"/>
      <c r="H132" s="49"/>
      <c r="I132" s="34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2.75" customHeight="1" x14ac:dyDescent="0.2">
      <c r="A133" s="48"/>
      <c r="B133" s="50"/>
      <c r="C133" s="50"/>
      <c r="D133" s="50"/>
      <c r="E133" s="49"/>
      <c r="F133" s="49"/>
      <c r="G133" s="49"/>
      <c r="H133" s="49"/>
      <c r="I133" s="34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2.75" customHeight="1" x14ac:dyDescent="0.2">
      <c r="A134" s="48"/>
      <c r="B134" s="50"/>
      <c r="C134" s="50"/>
      <c r="D134" s="50"/>
      <c r="E134" s="49"/>
      <c r="F134" s="49"/>
      <c r="G134" s="49"/>
      <c r="H134" s="49"/>
      <c r="I134" s="34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2.75" customHeight="1" x14ac:dyDescent="0.2">
      <c r="A135" s="48"/>
      <c r="B135" s="50"/>
      <c r="C135" s="50"/>
      <c r="D135" s="50"/>
      <c r="E135" s="49"/>
      <c r="F135" s="49"/>
      <c r="G135" s="49"/>
      <c r="H135" s="49"/>
      <c r="I135" s="34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2.75" customHeight="1" x14ac:dyDescent="0.2">
      <c r="A136" s="48"/>
      <c r="B136" s="50"/>
      <c r="C136" s="50"/>
      <c r="D136" s="50"/>
      <c r="E136" s="49"/>
      <c r="F136" s="49"/>
      <c r="G136" s="49"/>
      <c r="H136" s="49"/>
      <c r="I136" s="34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2.75" customHeight="1" x14ac:dyDescent="0.2">
      <c r="A137" s="48"/>
      <c r="B137" s="50"/>
      <c r="C137" s="50"/>
      <c r="D137" s="50"/>
      <c r="E137" s="49"/>
      <c r="F137" s="49"/>
      <c r="G137" s="49"/>
      <c r="H137" s="49"/>
      <c r="I137" s="34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2.75" customHeight="1" x14ac:dyDescent="0.2">
      <c r="A138" s="48"/>
      <c r="B138" s="50"/>
      <c r="C138" s="50"/>
      <c r="D138" s="50"/>
      <c r="E138" s="49"/>
      <c r="F138" s="49"/>
      <c r="G138" s="49"/>
      <c r="H138" s="49"/>
      <c r="I138" s="34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2.75" customHeight="1" x14ac:dyDescent="0.2">
      <c r="A139" s="48"/>
      <c r="B139" s="50"/>
      <c r="C139" s="50"/>
      <c r="D139" s="50"/>
      <c r="E139" s="49"/>
      <c r="F139" s="49"/>
      <c r="G139" s="49"/>
      <c r="H139" s="49"/>
      <c r="I139" s="34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2.75" customHeight="1" x14ac:dyDescent="0.2">
      <c r="A140" s="48"/>
      <c r="B140" s="50"/>
      <c r="C140" s="50"/>
      <c r="D140" s="50"/>
      <c r="E140" s="49"/>
      <c r="F140" s="49"/>
      <c r="G140" s="49"/>
      <c r="H140" s="49"/>
      <c r="I140" s="34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2.75" customHeight="1" x14ac:dyDescent="0.2">
      <c r="A141" s="48"/>
      <c r="B141" s="50"/>
      <c r="C141" s="50"/>
      <c r="D141" s="50"/>
      <c r="E141" s="49"/>
      <c r="F141" s="49"/>
      <c r="G141" s="49"/>
      <c r="H141" s="49"/>
      <c r="I141" s="34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2.75" customHeight="1" x14ac:dyDescent="0.2">
      <c r="A142" s="48"/>
      <c r="B142" s="50"/>
      <c r="C142" s="50"/>
      <c r="D142" s="50"/>
      <c r="E142" s="49"/>
      <c r="F142" s="49"/>
      <c r="G142" s="49"/>
      <c r="H142" s="49"/>
      <c r="I142" s="34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2.75" customHeight="1" x14ac:dyDescent="0.2">
      <c r="A143" s="48"/>
      <c r="B143" s="50"/>
      <c r="C143" s="50"/>
      <c r="D143" s="50"/>
      <c r="E143" s="49"/>
      <c r="F143" s="49"/>
      <c r="G143" s="49"/>
      <c r="H143" s="49"/>
      <c r="I143" s="34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2.75" customHeight="1" x14ac:dyDescent="0.2">
      <c r="A144" s="48"/>
      <c r="B144" s="50"/>
      <c r="C144" s="50"/>
      <c r="D144" s="50"/>
      <c r="E144" s="49"/>
      <c r="F144" s="49"/>
      <c r="G144" s="49"/>
      <c r="H144" s="49"/>
      <c r="I144" s="34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2.75" customHeight="1" x14ac:dyDescent="0.2">
      <c r="A145" s="48"/>
      <c r="B145" s="50"/>
      <c r="C145" s="50"/>
      <c r="D145" s="50"/>
      <c r="E145" s="49"/>
      <c r="F145" s="49"/>
      <c r="G145" s="49"/>
      <c r="H145" s="49"/>
      <c r="I145" s="34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2.75" customHeight="1" x14ac:dyDescent="0.2">
      <c r="A146" s="48"/>
      <c r="B146" s="50"/>
      <c r="C146" s="50"/>
      <c r="D146" s="50"/>
      <c r="E146" s="49"/>
      <c r="F146" s="49"/>
      <c r="G146" s="49"/>
      <c r="H146" s="49"/>
      <c r="I146" s="34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2.75" customHeight="1" x14ac:dyDescent="0.2">
      <c r="A147" s="48"/>
      <c r="B147" s="50"/>
      <c r="C147" s="50"/>
      <c r="D147" s="50"/>
      <c r="E147" s="49"/>
      <c r="F147" s="49"/>
      <c r="G147" s="49"/>
      <c r="H147" s="49"/>
      <c r="I147" s="34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2.75" customHeight="1" x14ac:dyDescent="0.2">
      <c r="A148" s="48"/>
      <c r="B148" s="50"/>
      <c r="C148" s="50"/>
      <c r="D148" s="50"/>
      <c r="E148" s="49"/>
      <c r="F148" s="49"/>
      <c r="G148" s="49"/>
      <c r="H148" s="49"/>
      <c r="I148" s="34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2.75" customHeight="1" x14ac:dyDescent="0.2">
      <c r="A149" s="48"/>
      <c r="B149" s="50"/>
      <c r="C149" s="50"/>
      <c r="D149" s="50"/>
      <c r="E149" s="49"/>
      <c r="F149" s="49"/>
      <c r="G149" s="49"/>
      <c r="H149" s="49"/>
      <c r="I149" s="34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2.75" customHeight="1" x14ac:dyDescent="0.2">
      <c r="A150" s="48"/>
      <c r="B150" s="50"/>
      <c r="C150" s="50"/>
      <c r="D150" s="50"/>
      <c r="E150" s="49"/>
      <c r="F150" s="49"/>
      <c r="G150" s="49"/>
      <c r="H150" s="49"/>
      <c r="I150" s="34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2.75" customHeight="1" x14ac:dyDescent="0.2">
      <c r="A151" s="48"/>
      <c r="B151" s="50"/>
      <c r="C151" s="50"/>
      <c r="D151" s="50"/>
      <c r="E151" s="49"/>
      <c r="F151" s="49"/>
      <c r="G151" s="49"/>
      <c r="H151" s="49"/>
      <c r="I151" s="34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2.75" customHeight="1" x14ac:dyDescent="0.2">
      <c r="A152" s="48"/>
      <c r="B152" s="50"/>
      <c r="C152" s="50"/>
      <c r="D152" s="50"/>
      <c r="E152" s="49"/>
      <c r="F152" s="49"/>
      <c r="G152" s="49"/>
      <c r="H152" s="49"/>
      <c r="I152" s="34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2.75" customHeight="1" x14ac:dyDescent="0.2">
      <c r="A153" s="48"/>
      <c r="B153" s="50"/>
      <c r="C153" s="50"/>
      <c r="D153" s="50"/>
      <c r="E153" s="49"/>
      <c r="F153" s="49"/>
      <c r="G153" s="49"/>
      <c r="H153" s="49"/>
      <c r="I153" s="34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2.75" customHeight="1" x14ac:dyDescent="0.2">
      <c r="A154" s="48"/>
      <c r="B154" s="50"/>
      <c r="C154" s="50"/>
      <c r="D154" s="50"/>
      <c r="E154" s="49"/>
      <c r="F154" s="49"/>
      <c r="G154" s="49"/>
      <c r="H154" s="49"/>
      <c r="I154" s="34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2.75" customHeight="1" x14ac:dyDescent="0.2">
      <c r="A155" s="48"/>
      <c r="B155" s="50"/>
      <c r="C155" s="50"/>
      <c r="D155" s="50"/>
      <c r="E155" s="49"/>
      <c r="F155" s="49"/>
      <c r="G155" s="49"/>
      <c r="H155" s="49"/>
      <c r="I155" s="34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2.75" customHeight="1" x14ac:dyDescent="0.2">
      <c r="A156" s="48"/>
      <c r="B156" s="50"/>
      <c r="C156" s="50"/>
      <c r="D156" s="50"/>
      <c r="E156" s="49"/>
      <c r="F156" s="49"/>
      <c r="G156" s="49"/>
      <c r="H156" s="49"/>
      <c r="I156" s="34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2.75" customHeight="1" x14ac:dyDescent="0.2">
      <c r="A157" s="48"/>
      <c r="B157" s="50"/>
      <c r="C157" s="50"/>
      <c r="D157" s="50"/>
      <c r="E157" s="49"/>
      <c r="F157" s="49"/>
      <c r="G157" s="49"/>
      <c r="H157" s="49"/>
      <c r="I157" s="34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2.75" customHeight="1" x14ac:dyDescent="0.2">
      <c r="A158" s="48"/>
      <c r="B158" s="50"/>
      <c r="C158" s="50"/>
      <c r="D158" s="50"/>
      <c r="E158" s="49"/>
      <c r="F158" s="49"/>
      <c r="G158" s="49"/>
      <c r="H158" s="49"/>
      <c r="I158" s="34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2.75" customHeight="1" x14ac:dyDescent="0.2">
      <c r="A159" s="48"/>
      <c r="B159" s="50"/>
      <c r="C159" s="50"/>
      <c r="D159" s="50"/>
      <c r="E159" s="49"/>
      <c r="F159" s="49"/>
      <c r="G159" s="49"/>
      <c r="H159" s="49"/>
      <c r="I159" s="34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2.75" customHeight="1" x14ac:dyDescent="0.2">
      <c r="A160" s="48"/>
      <c r="B160" s="50"/>
      <c r="C160" s="50"/>
      <c r="D160" s="50"/>
      <c r="E160" s="49"/>
      <c r="F160" s="49"/>
      <c r="G160" s="49"/>
      <c r="H160" s="49"/>
      <c r="I160" s="34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2.75" customHeight="1" x14ac:dyDescent="0.2">
      <c r="A161" s="48"/>
      <c r="B161" s="50"/>
      <c r="C161" s="50"/>
      <c r="D161" s="50"/>
      <c r="E161" s="49"/>
      <c r="F161" s="49"/>
      <c r="G161" s="49"/>
      <c r="H161" s="49"/>
      <c r="I161" s="34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2.75" customHeight="1" x14ac:dyDescent="0.2">
      <c r="A162" s="48"/>
      <c r="B162" s="50"/>
      <c r="C162" s="50"/>
      <c r="D162" s="50"/>
      <c r="E162" s="49"/>
      <c r="F162" s="49"/>
      <c r="G162" s="49"/>
      <c r="H162" s="49"/>
      <c r="I162" s="34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2.75" customHeight="1" x14ac:dyDescent="0.2">
      <c r="A163" s="48"/>
      <c r="B163" s="50"/>
      <c r="C163" s="50"/>
      <c r="D163" s="50"/>
      <c r="E163" s="49"/>
      <c r="F163" s="49"/>
      <c r="G163" s="49"/>
      <c r="H163" s="49"/>
      <c r="I163" s="34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2.75" customHeight="1" x14ac:dyDescent="0.2">
      <c r="A164" s="48"/>
      <c r="B164" s="50"/>
      <c r="C164" s="50"/>
      <c r="D164" s="50"/>
      <c r="E164" s="49"/>
      <c r="F164" s="49"/>
      <c r="G164" s="49"/>
      <c r="H164" s="49"/>
      <c r="I164" s="34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2.75" customHeight="1" x14ac:dyDescent="0.2">
      <c r="A165" s="48"/>
      <c r="B165" s="50"/>
      <c r="C165" s="50"/>
      <c r="D165" s="50"/>
      <c r="E165" s="49"/>
      <c r="F165" s="49"/>
      <c r="G165" s="49"/>
      <c r="H165" s="49"/>
      <c r="I165" s="34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2.75" customHeight="1" x14ac:dyDescent="0.2">
      <c r="A166" s="48"/>
      <c r="B166" s="50"/>
      <c r="C166" s="50"/>
      <c r="D166" s="50"/>
      <c r="E166" s="49"/>
      <c r="F166" s="49"/>
      <c r="G166" s="49"/>
      <c r="H166" s="49"/>
      <c r="I166" s="34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2.75" customHeight="1" x14ac:dyDescent="0.2">
      <c r="A167" s="48"/>
      <c r="B167" s="50"/>
      <c r="C167" s="50"/>
      <c r="D167" s="50"/>
      <c r="E167" s="49"/>
      <c r="F167" s="49"/>
      <c r="G167" s="49"/>
      <c r="H167" s="49"/>
      <c r="I167" s="34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2.75" customHeight="1" x14ac:dyDescent="0.2">
      <c r="A168" s="48"/>
      <c r="B168" s="50"/>
      <c r="C168" s="50"/>
      <c r="D168" s="50"/>
      <c r="E168" s="49"/>
      <c r="F168" s="49"/>
      <c r="G168" s="49"/>
      <c r="H168" s="49"/>
      <c r="I168" s="34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2.75" customHeight="1" x14ac:dyDescent="0.2">
      <c r="A169" s="48"/>
      <c r="B169" s="50"/>
      <c r="C169" s="50"/>
      <c r="D169" s="50"/>
      <c r="E169" s="49"/>
      <c r="F169" s="49"/>
      <c r="G169" s="49"/>
      <c r="H169" s="49"/>
      <c r="I169" s="34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2.75" customHeight="1" x14ac:dyDescent="0.2">
      <c r="A170" s="48"/>
      <c r="B170" s="50"/>
      <c r="C170" s="50"/>
      <c r="D170" s="50"/>
      <c r="E170" s="49"/>
      <c r="F170" s="49"/>
      <c r="G170" s="49"/>
      <c r="H170" s="49"/>
      <c r="I170" s="34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2.75" customHeight="1" x14ac:dyDescent="0.2">
      <c r="A171" s="48"/>
      <c r="B171" s="50"/>
      <c r="C171" s="50"/>
      <c r="D171" s="50"/>
      <c r="E171" s="49"/>
      <c r="F171" s="49"/>
      <c r="G171" s="49"/>
      <c r="H171" s="49"/>
      <c r="I171" s="34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2.75" customHeight="1" x14ac:dyDescent="0.2">
      <c r="A172" s="48"/>
      <c r="B172" s="50"/>
      <c r="C172" s="50"/>
      <c r="D172" s="50"/>
      <c r="E172" s="49"/>
      <c r="F172" s="49"/>
      <c r="G172" s="49"/>
      <c r="H172" s="49"/>
      <c r="I172" s="34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2.75" customHeight="1" x14ac:dyDescent="0.2">
      <c r="A173" s="48"/>
      <c r="B173" s="50"/>
      <c r="C173" s="50"/>
      <c r="D173" s="50"/>
      <c r="E173" s="49"/>
      <c r="F173" s="49"/>
      <c r="G173" s="49"/>
      <c r="H173" s="49"/>
      <c r="I173" s="34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2.75" customHeight="1" x14ac:dyDescent="0.2">
      <c r="A174" s="48"/>
      <c r="B174" s="50"/>
      <c r="C174" s="50"/>
      <c r="D174" s="50"/>
      <c r="E174" s="49"/>
      <c r="F174" s="49"/>
      <c r="G174" s="49"/>
      <c r="H174" s="49"/>
      <c r="I174" s="34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2.75" customHeight="1" x14ac:dyDescent="0.2">
      <c r="A175" s="48"/>
      <c r="B175" s="50"/>
      <c r="C175" s="50"/>
      <c r="D175" s="50"/>
      <c r="E175" s="49"/>
      <c r="F175" s="49"/>
      <c r="G175" s="49"/>
      <c r="H175" s="49"/>
      <c r="I175" s="34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2.75" customHeight="1" x14ac:dyDescent="0.2">
      <c r="A176" s="48"/>
      <c r="B176" s="50"/>
      <c r="C176" s="50"/>
      <c r="D176" s="50"/>
      <c r="E176" s="49"/>
      <c r="F176" s="49"/>
      <c r="G176" s="49"/>
      <c r="H176" s="49"/>
      <c r="I176" s="34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2.75" customHeight="1" x14ac:dyDescent="0.2">
      <c r="A177" s="48"/>
      <c r="B177" s="50"/>
      <c r="C177" s="50"/>
      <c r="D177" s="50"/>
      <c r="E177" s="49"/>
      <c r="F177" s="49"/>
      <c r="G177" s="49"/>
      <c r="H177" s="49"/>
      <c r="I177" s="34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2.75" customHeight="1" x14ac:dyDescent="0.2">
      <c r="A178" s="48"/>
      <c r="B178" s="50"/>
      <c r="C178" s="50"/>
      <c r="D178" s="50"/>
      <c r="E178" s="49"/>
      <c r="F178" s="49"/>
      <c r="G178" s="49"/>
      <c r="H178" s="49"/>
      <c r="I178" s="34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2.75" customHeight="1" x14ac:dyDescent="0.2">
      <c r="A179" s="48"/>
      <c r="B179" s="50"/>
      <c r="C179" s="50"/>
      <c r="D179" s="50"/>
      <c r="E179" s="49"/>
      <c r="F179" s="49"/>
      <c r="G179" s="49"/>
      <c r="H179" s="49"/>
      <c r="I179" s="34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2.75" customHeight="1" x14ac:dyDescent="0.2">
      <c r="A180" s="48"/>
      <c r="B180" s="50"/>
      <c r="C180" s="50"/>
      <c r="D180" s="50"/>
      <c r="E180" s="49"/>
      <c r="F180" s="49"/>
      <c r="G180" s="49"/>
      <c r="H180" s="49"/>
      <c r="I180" s="34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2.75" customHeight="1" x14ac:dyDescent="0.2">
      <c r="A181" s="48"/>
      <c r="B181" s="50"/>
      <c r="C181" s="50"/>
      <c r="D181" s="50"/>
      <c r="E181" s="49"/>
      <c r="F181" s="49"/>
      <c r="G181" s="49"/>
      <c r="H181" s="49"/>
      <c r="I181" s="34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2.75" customHeight="1" x14ac:dyDescent="0.2">
      <c r="A182" s="48"/>
      <c r="B182" s="50"/>
      <c r="C182" s="50"/>
      <c r="D182" s="50"/>
      <c r="E182" s="49"/>
      <c r="F182" s="49"/>
      <c r="G182" s="49"/>
      <c r="H182" s="49"/>
      <c r="I182" s="34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2.75" customHeight="1" x14ac:dyDescent="0.2">
      <c r="A183" s="48"/>
      <c r="B183" s="50"/>
      <c r="C183" s="50"/>
      <c r="D183" s="50"/>
      <c r="E183" s="49"/>
      <c r="F183" s="49"/>
      <c r="G183" s="49"/>
      <c r="H183" s="49"/>
      <c r="I183" s="34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2.75" customHeight="1" x14ac:dyDescent="0.2">
      <c r="A184" s="48"/>
      <c r="B184" s="50"/>
      <c r="C184" s="50"/>
      <c r="D184" s="50"/>
      <c r="E184" s="49"/>
      <c r="F184" s="49"/>
      <c r="G184" s="49"/>
      <c r="H184" s="49"/>
      <c r="I184" s="34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2.75" customHeight="1" x14ac:dyDescent="0.2">
      <c r="A185" s="48"/>
      <c r="B185" s="50"/>
      <c r="C185" s="50"/>
      <c r="D185" s="50"/>
      <c r="E185" s="49"/>
      <c r="F185" s="49"/>
      <c r="G185" s="49"/>
      <c r="H185" s="49"/>
      <c r="I185" s="34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2.75" customHeight="1" x14ac:dyDescent="0.2">
      <c r="A186" s="48"/>
      <c r="B186" s="50"/>
      <c r="C186" s="50"/>
      <c r="D186" s="50"/>
      <c r="E186" s="49"/>
      <c r="F186" s="49"/>
      <c r="G186" s="49"/>
      <c r="H186" s="49"/>
      <c r="I186" s="34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2.75" customHeight="1" x14ac:dyDescent="0.2">
      <c r="A187" s="48"/>
      <c r="B187" s="50"/>
      <c r="C187" s="50"/>
      <c r="D187" s="50"/>
      <c r="E187" s="49"/>
      <c r="F187" s="49"/>
      <c r="G187" s="49"/>
      <c r="H187" s="49"/>
      <c r="I187" s="34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2.75" customHeight="1" x14ac:dyDescent="0.2">
      <c r="A188" s="48"/>
      <c r="B188" s="50"/>
      <c r="C188" s="50"/>
      <c r="D188" s="50"/>
      <c r="E188" s="49"/>
      <c r="F188" s="49"/>
      <c r="G188" s="49"/>
      <c r="H188" s="49"/>
      <c r="I188" s="34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2.75" customHeight="1" x14ac:dyDescent="0.2">
      <c r="A189" s="48"/>
      <c r="B189" s="50"/>
      <c r="C189" s="50"/>
      <c r="D189" s="50"/>
      <c r="E189" s="49"/>
      <c r="F189" s="49"/>
      <c r="G189" s="49"/>
      <c r="H189" s="49"/>
      <c r="I189" s="34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2.75" customHeight="1" x14ac:dyDescent="0.2">
      <c r="A190" s="48"/>
      <c r="B190" s="50"/>
      <c r="C190" s="50"/>
      <c r="D190" s="50"/>
      <c r="E190" s="49"/>
      <c r="F190" s="49"/>
      <c r="G190" s="49"/>
      <c r="H190" s="49"/>
      <c r="I190" s="34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2.75" customHeight="1" x14ac:dyDescent="0.2">
      <c r="A191" s="48"/>
      <c r="B191" s="50"/>
      <c r="C191" s="50"/>
      <c r="D191" s="50"/>
      <c r="E191" s="49"/>
      <c r="F191" s="49"/>
      <c r="G191" s="49"/>
      <c r="H191" s="49"/>
      <c r="I191" s="34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2.75" customHeight="1" x14ac:dyDescent="0.2">
      <c r="A192" s="48"/>
      <c r="B192" s="50"/>
      <c r="C192" s="50"/>
      <c r="D192" s="50"/>
      <c r="E192" s="49"/>
      <c r="F192" s="49"/>
      <c r="G192" s="49"/>
      <c r="H192" s="49"/>
      <c r="I192" s="34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2.75" customHeight="1" x14ac:dyDescent="0.2">
      <c r="A193" s="48"/>
      <c r="B193" s="50"/>
      <c r="C193" s="50"/>
      <c r="D193" s="50"/>
      <c r="E193" s="49"/>
      <c r="F193" s="49"/>
      <c r="G193" s="49"/>
      <c r="H193" s="49"/>
      <c r="I193" s="34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2.75" customHeight="1" x14ac:dyDescent="0.2">
      <c r="A194" s="48"/>
      <c r="B194" s="50"/>
      <c r="C194" s="50"/>
      <c r="D194" s="50"/>
      <c r="E194" s="49"/>
      <c r="F194" s="49"/>
      <c r="G194" s="49"/>
      <c r="H194" s="49"/>
      <c r="I194" s="34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2.75" customHeight="1" x14ac:dyDescent="0.2">
      <c r="A195" s="48"/>
      <c r="B195" s="50"/>
      <c r="C195" s="50"/>
      <c r="D195" s="50"/>
      <c r="E195" s="49"/>
      <c r="F195" s="49"/>
      <c r="G195" s="49"/>
      <c r="H195" s="49"/>
      <c r="I195" s="34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2.75" customHeight="1" x14ac:dyDescent="0.2">
      <c r="A196" s="48"/>
      <c r="B196" s="50"/>
      <c r="C196" s="50"/>
      <c r="D196" s="50"/>
      <c r="E196" s="49"/>
      <c r="F196" s="49"/>
      <c r="G196" s="49"/>
      <c r="H196" s="49"/>
      <c r="I196" s="50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2.75" customHeight="1" x14ac:dyDescent="0.2">
      <c r="A197" s="48"/>
      <c r="B197" s="50"/>
      <c r="C197" s="50"/>
      <c r="D197" s="50"/>
      <c r="E197" s="49"/>
      <c r="F197" s="49"/>
      <c r="G197" s="49"/>
      <c r="H197" s="49"/>
      <c r="I197" s="50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2.75" customHeight="1" x14ac:dyDescent="0.2">
      <c r="A198" s="48"/>
      <c r="B198" s="50"/>
      <c r="C198" s="50"/>
      <c r="D198" s="50"/>
      <c r="E198" s="49"/>
      <c r="F198" s="49"/>
      <c r="G198" s="49"/>
      <c r="H198" s="49"/>
      <c r="I198" s="50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2.75" customHeight="1" x14ac:dyDescent="0.2">
      <c r="A199" s="48"/>
      <c r="B199" s="50"/>
      <c r="C199" s="50"/>
      <c r="D199" s="50"/>
      <c r="E199" s="49"/>
      <c r="F199" s="49"/>
      <c r="G199" s="49"/>
      <c r="H199" s="49"/>
      <c r="I199" s="50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2.75" customHeight="1" x14ac:dyDescent="0.2">
      <c r="A200" s="48"/>
      <c r="B200" s="50"/>
      <c r="C200" s="50"/>
      <c r="D200" s="50"/>
      <c r="E200" s="49"/>
      <c r="F200" s="49"/>
      <c r="G200" s="49"/>
      <c r="H200" s="49"/>
      <c r="I200" s="50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2.75" customHeight="1" x14ac:dyDescent="0.2">
      <c r="A201" s="48"/>
      <c r="B201" s="50"/>
      <c r="C201" s="50"/>
      <c r="D201" s="50"/>
      <c r="E201" s="49"/>
      <c r="F201" s="49"/>
      <c r="G201" s="49"/>
      <c r="H201" s="49"/>
      <c r="I201" s="50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2.75" customHeight="1" x14ac:dyDescent="0.2">
      <c r="A202" s="48"/>
      <c r="B202" s="50"/>
      <c r="C202" s="50"/>
      <c r="D202" s="50"/>
      <c r="E202" s="49"/>
      <c r="F202" s="49"/>
      <c r="G202" s="49"/>
      <c r="H202" s="49"/>
      <c r="I202" s="50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2.75" customHeight="1" x14ac:dyDescent="0.2">
      <c r="A203" s="48"/>
      <c r="B203" s="50"/>
      <c r="C203" s="50"/>
      <c r="D203" s="50"/>
      <c r="E203" s="49"/>
      <c r="F203" s="49"/>
      <c r="G203" s="49"/>
      <c r="H203" s="49"/>
      <c r="I203" s="50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2.75" customHeight="1" x14ac:dyDescent="0.2">
      <c r="A204" s="48"/>
      <c r="B204" s="50"/>
      <c r="C204" s="50"/>
      <c r="D204" s="50"/>
      <c r="E204" s="49"/>
      <c r="F204" s="49"/>
      <c r="G204" s="49"/>
      <c r="H204" s="49"/>
      <c r="I204" s="50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2.75" customHeight="1" x14ac:dyDescent="0.2">
      <c r="A205" s="48"/>
      <c r="B205" s="50"/>
      <c r="C205" s="50"/>
      <c r="D205" s="50"/>
      <c r="E205" s="49"/>
      <c r="F205" s="49"/>
      <c r="G205" s="49"/>
      <c r="H205" s="49"/>
      <c r="I205" s="50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2.75" customHeight="1" x14ac:dyDescent="0.2">
      <c r="A206" s="48"/>
      <c r="B206" s="50"/>
      <c r="C206" s="50"/>
      <c r="D206" s="50"/>
      <c r="E206" s="49"/>
      <c r="F206" s="49"/>
      <c r="G206" s="49"/>
      <c r="H206" s="49"/>
      <c r="I206" s="50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2.75" customHeight="1" x14ac:dyDescent="0.2">
      <c r="A207" s="48"/>
      <c r="B207" s="50"/>
      <c r="C207" s="50"/>
      <c r="D207" s="50"/>
      <c r="E207" s="49"/>
      <c r="F207" s="49"/>
      <c r="G207" s="49"/>
      <c r="H207" s="49"/>
      <c r="I207" s="50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2.75" customHeight="1" x14ac:dyDescent="0.2">
      <c r="A208" s="48"/>
      <c r="B208" s="50"/>
      <c r="C208" s="50"/>
      <c r="D208" s="50"/>
      <c r="E208" s="49"/>
      <c r="F208" s="49"/>
      <c r="G208" s="49"/>
      <c r="H208" s="49"/>
      <c r="I208" s="50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2.75" customHeight="1" x14ac:dyDescent="0.2">
      <c r="A209" s="48"/>
      <c r="B209" s="50"/>
      <c r="C209" s="50"/>
      <c r="D209" s="50"/>
      <c r="E209" s="49"/>
      <c r="F209" s="49"/>
      <c r="G209" s="49"/>
      <c r="H209" s="49"/>
      <c r="I209" s="50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2.75" customHeight="1" x14ac:dyDescent="0.2">
      <c r="A210" s="48"/>
      <c r="B210" s="50"/>
      <c r="C210" s="50"/>
      <c r="D210" s="50"/>
      <c r="E210" s="49"/>
      <c r="F210" s="49"/>
      <c r="G210" s="49"/>
      <c r="H210" s="49"/>
      <c r="I210" s="50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2.75" customHeight="1" x14ac:dyDescent="0.2">
      <c r="A211" s="48"/>
      <c r="B211" s="50"/>
      <c r="C211" s="50"/>
      <c r="D211" s="50"/>
      <c r="E211" s="49"/>
      <c r="F211" s="49"/>
      <c r="G211" s="49"/>
      <c r="H211" s="49"/>
      <c r="I211" s="50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2.75" customHeight="1" x14ac:dyDescent="0.2">
      <c r="A212" s="48"/>
      <c r="B212" s="50"/>
      <c r="C212" s="50"/>
      <c r="D212" s="50"/>
      <c r="E212" s="49"/>
      <c r="F212" s="49"/>
      <c r="G212" s="49"/>
      <c r="H212" s="49"/>
      <c r="I212" s="50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2.75" customHeight="1" x14ac:dyDescent="0.2">
      <c r="A213" s="48"/>
      <c r="B213" s="50"/>
      <c r="C213" s="50"/>
      <c r="D213" s="50"/>
      <c r="E213" s="49"/>
      <c r="F213" s="49"/>
      <c r="G213" s="49"/>
      <c r="H213" s="49"/>
      <c r="I213" s="50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2.75" customHeight="1" x14ac:dyDescent="0.2">
      <c r="A214" s="48"/>
      <c r="B214" s="50"/>
      <c r="C214" s="50"/>
      <c r="D214" s="50"/>
      <c r="E214" s="49"/>
      <c r="F214" s="49"/>
      <c r="G214" s="49"/>
      <c r="H214" s="49"/>
      <c r="I214" s="50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2.75" customHeight="1" x14ac:dyDescent="0.2">
      <c r="A215" s="48"/>
      <c r="B215" s="50"/>
      <c r="C215" s="50"/>
      <c r="D215" s="50"/>
      <c r="E215" s="49"/>
      <c r="F215" s="49"/>
      <c r="G215" s="49"/>
      <c r="H215" s="49"/>
      <c r="I215" s="50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2.75" customHeight="1" x14ac:dyDescent="0.2">
      <c r="A216" s="48"/>
      <c r="B216" s="50"/>
      <c r="C216" s="50"/>
      <c r="D216" s="50"/>
      <c r="E216" s="49"/>
      <c r="F216" s="49"/>
      <c r="G216" s="49"/>
      <c r="H216" s="49"/>
      <c r="I216" s="50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2.75" customHeight="1" x14ac:dyDescent="0.2">
      <c r="A217" s="48"/>
      <c r="B217" s="50"/>
      <c r="C217" s="50"/>
      <c r="D217" s="50"/>
      <c r="E217" s="49"/>
      <c r="F217" s="49"/>
      <c r="G217" s="49"/>
      <c r="H217" s="49"/>
      <c r="I217" s="50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2.75" customHeight="1" x14ac:dyDescent="0.2">
      <c r="A218" s="48"/>
      <c r="B218" s="50"/>
      <c r="C218" s="50"/>
      <c r="D218" s="50"/>
      <c r="E218" s="49"/>
      <c r="F218" s="49"/>
      <c r="G218" s="49"/>
      <c r="H218" s="49"/>
      <c r="I218" s="50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2.75" customHeight="1" x14ac:dyDescent="0.2">
      <c r="A219" s="48"/>
      <c r="B219" s="50"/>
      <c r="C219" s="50"/>
      <c r="D219" s="50"/>
      <c r="E219" s="49"/>
      <c r="F219" s="49"/>
      <c r="G219" s="49"/>
      <c r="H219" s="49"/>
      <c r="I219" s="50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2.75" customHeight="1" x14ac:dyDescent="0.2">
      <c r="A220" s="48"/>
      <c r="B220" s="50"/>
      <c r="C220" s="50"/>
      <c r="D220" s="50"/>
      <c r="E220" s="49"/>
      <c r="F220" s="49"/>
      <c r="G220" s="49"/>
      <c r="H220" s="49"/>
      <c r="I220" s="50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2.75" customHeight="1" x14ac:dyDescent="0.2">
      <c r="A221" s="48"/>
      <c r="B221" s="50"/>
      <c r="C221" s="50"/>
      <c r="D221" s="50"/>
      <c r="E221" s="49"/>
      <c r="F221" s="49"/>
      <c r="G221" s="49"/>
      <c r="H221" s="49"/>
      <c r="I221" s="50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2.75" customHeight="1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2.75" customHeight="1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2.75" customHeight="1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2.75" customHeight="1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2.75" customHeight="1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2.75" customHeight="1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2.75" customHeight="1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2.75" customHeight="1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2.75" customHeight="1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2.75" customHeight="1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2.75" customHeight="1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2.75" customHeight="1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2.75" customHeight="1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2.75" customHeight="1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2.75" customHeight="1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2.75" customHeight="1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2.75" customHeight="1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2.75" customHeight="1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2.75" customHeight="1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2.75" customHeight="1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2.75" customHeight="1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2.75" customHeight="1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2.75" customHeight="1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2.75" customHeight="1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2.75" customHeight="1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2.75" customHeight="1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2.75" customHeight="1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2.75" customHeight="1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2.75" customHeight="1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2.75" customHeight="1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2.75" customHeight="1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2.75" customHeight="1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2.75" customHeight="1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2.75" customHeight="1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2.75" customHeight="1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2.75" customHeight="1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2.75" customHeight="1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2.75" customHeight="1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2.75" customHeight="1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2.75" customHeight="1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2.75" customHeight="1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2.75" customHeight="1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2.75" customHeight="1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2.75" customHeight="1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2.75" customHeight="1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2.75" customHeight="1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2.75" customHeight="1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2.75" customHeight="1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2.75" customHeight="1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2.75" customHeight="1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2.75" customHeight="1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2.75" customHeight="1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2.75" customHeight="1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2.75" customHeight="1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2.75" customHeight="1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2.75" customHeight="1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2.75" customHeight="1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2.75" customHeight="1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2.75" customHeight="1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2.75" customHeight="1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2.75" customHeight="1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2.75" customHeight="1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2.75" customHeight="1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2.75" customHeight="1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2.75" customHeight="1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2.75" customHeight="1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2.75" customHeight="1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2.75" customHeight="1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2.75" customHeight="1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2.75" customHeight="1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2.7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2.7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2.7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2.7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2.7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2.7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2.7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2.7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2.7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2.7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2.7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2.7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2.7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2.7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2.7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2.7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2.7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2.7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2.7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2.7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2.7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2.7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2.7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2.7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2.7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2.7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2.7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2.7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2.7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2.7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2.7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2.7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2.7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2.7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2.7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2.7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2.7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2.7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2.7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2.7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2.7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2.7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2.7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2.7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2.7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2.7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2.7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2.7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2.7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2.7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2.7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2.7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2.7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2.7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2.7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2.7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2.7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2.7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2.7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2.7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2.7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2.7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2.7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2.7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2.7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2.7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2.7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2.7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2.7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2.7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2.7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2.7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2.7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2.7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2.7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2.7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2.7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2.7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2.7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2.7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2.7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2.7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2.7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2.7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2.7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2.7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2.7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2.7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2.7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2.7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2.7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2.7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2.7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2.7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2.7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2.7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2.7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2.7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2.7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2.7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2.7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2.7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2.7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2.7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2.7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2.7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2.7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2.7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2.7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2.7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2.7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2.7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2.7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2.7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2.7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2.7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2.7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2.7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2.7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2.7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2.7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2.7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2.7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2.7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2.7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2.7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2.7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2.7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2.7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2.7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2.7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2.7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2.7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2.7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2.7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2.7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2.7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2.7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2.7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2.7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2.7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2.7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2.7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2.7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2.7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2.7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2.7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2.7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2.7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2.7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2.7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2.7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2.7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2.7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2.7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2.7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2.7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2.7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2.7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2.7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2.7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2.7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2.7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2.7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2.7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2.7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2.7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2.7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2.7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2.7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2.7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2.7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2.7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2.7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2.7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2.7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2.7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2.7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2.7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2.7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2.7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2.7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2.7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2.7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2.7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2.7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2.7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2.7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2.7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2.7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2.7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2.7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2.7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2.7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2.7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2.7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2.7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2.7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2.7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2.7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2.7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2.7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2.7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2.7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2.7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2.7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2.7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2.7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2.7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2.7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2.7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2.7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2.7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2.7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2.7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2.7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2.7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2.7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2.7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2.7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2.7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2.7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2.7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2.7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2.7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2.7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2.7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2.7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2.7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2.7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2.7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2.7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2.7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2.7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2.7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2.7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2.7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2.7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2.7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2.7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2.7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2.7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2.7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2.7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2.7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2.7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2.7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2.7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2.7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2.7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2.7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2.7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2.7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2.7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2.7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2.7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2.7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2.7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2.7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2.7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2.7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2.7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2.7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2.7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2.7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2.7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2.7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2.7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2.7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2.7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2.7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2.7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2.7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2.7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2.7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2.7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2.7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2.7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2.7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2.7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2.7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2.7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2.7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2.7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2.7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2.7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2.7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2.7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2.7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2.7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2.7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2.7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2.7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2.7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2.7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2.7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2.7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2.7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2.7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2.7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2.7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2.7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2.7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2.7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2.7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2.7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2.7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2.7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2.7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2.7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2.7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2.7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2.7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2.7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2.7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2.7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2.7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2.7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2.7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2.7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2.7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2.7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2.7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2.7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2.7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2.7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2.7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2.7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2.7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2.7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2.7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2.7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2.7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2.7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2.7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2.7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2.7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2.7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2.7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2.7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2.7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2.7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2.7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2.7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2.7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2.7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2.7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2.7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2.7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2.7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2.7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2.7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2.7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2.7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2.7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2.7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2.7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2.7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2.7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2.7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2.7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2.7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2.7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2.7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2.7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2.7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2.7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2.7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2.7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2.7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2.7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2.7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2.7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2.7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2.7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2.7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2.7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2.7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2.7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2.7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2.7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2.7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2.7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2.7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2.7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2.7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2.7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2.7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2.7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2.7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2.7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2.7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2.7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2.7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2.7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2.7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2.7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2.7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2.7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2.7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2.7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2.7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2.7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2.7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2.7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2.7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2.7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2.7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2.7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2.7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2.7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2.7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2.7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2.7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2.7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2.7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2.7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2.7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2.7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2.7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2.7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2.7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2.7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2.7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2.7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2.7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2.7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2.7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2.7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2.7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2.7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2.7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2.7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2.7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2.7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2.7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2.7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2.7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2.7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2.7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2.7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35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2.7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35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2.7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35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2.7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35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2.7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35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2.7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35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2.7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35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2.7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35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2.7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35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2.7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35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2.7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35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2.7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35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2.7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35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2.7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35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2.7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35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2.7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35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2.7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35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2.7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35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2.7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35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2.7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35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2.7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35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2.7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35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2.7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35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2.7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35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2.7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35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2.7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35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2.7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35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2.7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35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2.7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35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2.7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35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2.7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35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2.7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35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2.7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35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2.7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35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2.7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35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2.7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35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2.7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35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2.7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35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2.7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35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2.7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35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2.7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35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2.7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35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2.7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35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2.7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35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2.7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35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2.7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35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2.7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35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2.7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35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2.7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35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2.7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35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2.7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35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2.7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35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2.7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35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2.7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35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2.7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35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2.7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35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2.7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35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2.7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35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2.7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35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2.7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35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2.7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35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2.7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35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2.7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35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2.7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35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2.7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35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2.7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35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2.7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35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2.7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35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2.7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35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2.7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35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2.7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35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2.7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35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2.7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35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2.7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35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2.7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35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2.7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35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2.7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35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2.7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35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2.7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35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2.7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35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2.7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35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2.7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35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2.7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35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2.7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35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2.7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35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2.7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35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2.7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35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2.7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35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2.7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35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2.7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35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2.7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35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2.7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35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2.7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35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2.7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35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2.7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35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2.7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35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2.7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35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2.7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35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2.7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35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2.7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35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2.7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35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2.7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35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2.7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35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2.7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35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2.7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35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2.7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35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2.7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35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2.7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35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2.7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35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2.7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35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2.7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35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2.7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35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2.7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35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2.7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35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2.7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35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2.7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35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2.7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35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2.7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35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2.7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35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2.7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35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2.7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35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2.7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35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2.7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35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2.7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35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2.7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35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2.7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35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2.7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35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2.7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35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2.7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35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2.7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35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2.7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35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2.7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35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2.7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35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2.7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35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2.7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35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2.7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35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2.7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35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2.7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35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2.7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35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2.7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35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2.7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35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2.7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35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2.7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35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2.7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35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2.7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35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2.7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35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2.7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35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2.7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35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2.7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35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2.7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35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2.7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35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2.7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35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2.7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35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2.7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35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2.7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35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2.7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35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2.7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35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2.7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35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2.7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35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2.7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35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2.7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35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2.7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35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2.7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35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2.7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35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2.7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35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2.7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35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2.7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35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2.7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35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2.7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35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2.7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35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2.7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35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2.7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35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2.7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35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2.7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35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2.7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35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2.7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35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2.7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35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2.7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35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2.7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35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2.7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35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2.7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35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2.7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35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2.7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35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2.7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35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2.7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35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2.7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35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2.7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35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2.7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35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2.7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35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2.7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35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2.7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35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2.7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35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2.7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35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2.7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35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2.7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35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2.7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35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2.7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35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2.7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35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2.7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35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2.7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35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2.7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35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2.7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35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2.7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35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2.7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35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2.7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35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2.7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35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2.7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35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2.7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35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2.7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35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2.7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35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2.7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35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2.7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35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2.7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35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2.7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35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2.7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35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2.7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35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2.7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35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2.7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35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2.7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35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2.7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35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2.7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35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2.7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35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2.7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35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2.7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35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2.7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35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2.7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35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2.7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35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2.7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35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2.7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35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2.7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35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2.7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35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2.7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35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2.7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35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2.7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35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2.7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35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2.7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35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2.7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35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2.7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35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2.7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35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2.7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35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2.7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35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2.7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35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2.7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35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2.7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35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2.7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35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2.7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35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2.7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35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2.7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35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2.7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35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2.7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35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2.7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35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2.7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35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2.7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35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2.7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35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2.7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35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2.7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35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2.7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35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2.7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35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2.7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35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2.7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35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2.7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35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2.7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35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2.7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35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2.7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35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2.7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35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2.7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35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2.7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35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2.7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35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</sheetData>
  <conditionalFormatting sqref="I33:I195">
    <cfRule type="cellIs" dxfId="5" priority="1" stopIfTrue="1" operator="equal">
      <formula>1</formula>
    </cfRule>
  </conditionalFormatting>
  <hyperlinks>
    <hyperlink ref="A5" location="INDICE!A8" display="VOLVER AL INDICE" xr:uid="{280B0682-E636-4B6C-A095-24AD27794AE3}"/>
  </hyperlinks>
  <printOptions gridLines="1"/>
  <pageMargins left="0.39370078740157483" right="0.39370078740157483" top="0.59055118110236227" bottom="0.59055118110236227" header="0" footer="0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999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9.85546875" style="132" customWidth="1"/>
    <col min="2" max="2" width="14.7109375" style="132" customWidth="1"/>
    <col min="3" max="3" width="15.5703125" style="132" customWidth="1"/>
    <col min="4" max="5" width="14.7109375" style="132" customWidth="1"/>
    <col min="6" max="9" width="15.42578125" style="132" customWidth="1"/>
    <col min="10" max="11" width="10.85546875" style="132" customWidth="1"/>
    <col min="12" max="26" width="11.42578125" style="132" customWidth="1"/>
    <col min="27" max="16384" width="14.42578125" style="132"/>
  </cols>
  <sheetData>
    <row r="1" spans="1:26" ht="3" customHeight="1" x14ac:dyDescent="0.2">
      <c r="A1" s="29"/>
      <c r="B1" s="36"/>
      <c r="C1" s="36"/>
      <c r="D1" s="36"/>
      <c r="E1" s="36"/>
      <c r="F1" s="36"/>
      <c r="G1" s="36"/>
      <c r="H1" s="36"/>
      <c r="I1" s="36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26" ht="11.25" x14ac:dyDescent="0.2">
      <c r="A2" s="45" t="s">
        <v>14</v>
      </c>
      <c r="B2" s="348" t="s">
        <v>96</v>
      </c>
      <c r="C2" s="310"/>
      <c r="D2" s="310"/>
      <c r="E2" s="310"/>
      <c r="F2" s="310"/>
      <c r="G2" s="310"/>
      <c r="H2" s="310"/>
      <c r="I2" s="31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26" ht="12.75" customHeight="1" x14ac:dyDescent="0.2">
      <c r="A3" s="45" t="s">
        <v>17</v>
      </c>
      <c r="B3" s="348" t="s">
        <v>193</v>
      </c>
      <c r="C3" s="310"/>
      <c r="D3" s="310"/>
      <c r="E3" s="310"/>
      <c r="F3" s="310"/>
      <c r="G3" s="310"/>
      <c r="H3" s="310"/>
      <c r="I3" s="31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26" ht="3" customHeight="1" x14ac:dyDescent="0.2">
      <c r="A4" s="46"/>
      <c r="B4" s="36"/>
      <c r="C4" s="36"/>
      <c r="D4" s="36"/>
      <c r="E4" s="36"/>
      <c r="F4" s="36"/>
      <c r="G4" s="36"/>
      <c r="H4" s="36"/>
      <c r="I4" s="37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ht="22.5" x14ac:dyDescent="0.2">
      <c r="A5" s="296" t="s">
        <v>185</v>
      </c>
      <c r="B5" s="155"/>
      <c r="C5" s="155"/>
      <c r="D5" s="155"/>
      <c r="E5" s="155"/>
      <c r="F5" s="155"/>
      <c r="G5" s="155"/>
      <c r="H5" s="155"/>
      <c r="I5" s="174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26" ht="3" customHeight="1" x14ac:dyDescent="0.2">
      <c r="A6" s="47"/>
      <c r="B6" s="157"/>
      <c r="C6" s="157"/>
      <c r="D6" s="157"/>
      <c r="E6" s="157"/>
      <c r="F6" s="157"/>
      <c r="G6" s="157"/>
      <c r="H6" s="157"/>
      <c r="I6" s="175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 spans="1:26" ht="22.5" x14ac:dyDescent="0.2">
      <c r="A7" s="38" t="s">
        <v>36</v>
      </c>
      <c r="B7" s="552" t="s">
        <v>56</v>
      </c>
      <c r="C7" s="552" t="s">
        <v>97</v>
      </c>
      <c r="D7" s="552" t="s">
        <v>56</v>
      </c>
      <c r="E7" s="552" t="s">
        <v>56</v>
      </c>
      <c r="F7" s="552" t="s">
        <v>56</v>
      </c>
      <c r="G7" s="256" t="s">
        <v>56</v>
      </c>
      <c r="H7" s="256" t="s">
        <v>56</v>
      </c>
      <c r="I7" s="241" t="s">
        <v>56</v>
      </c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</row>
    <row r="8" spans="1:26" ht="11.25" x14ac:dyDescent="0.2">
      <c r="A8" s="46"/>
      <c r="B8" s="553" t="s">
        <v>194</v>
      </c>
      <c r="C8" s="554"/>
      <c r="D8" s="554"/>
      <c r="E8" s="554"/>
      <c r="F8" s="554"/>
      <c r="G8" s="554"/>
      <c r="H8" s="554"/>
      <c r="I8" s="555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24" customHeight="1" x14ac:dyDescent="0.2">
      <c r="A9" s="307" t="s">
        <v>68</v>
      </c>
      <c r="B9" s="257" t="s">
        <v>98</v>
      </c>
      <c r="C9" s="257" t="s">
        <v>99</v>
      </c>
      <c r="D9" s="257" t="s">
        <v>100</v>
      </c>
      <c r="E9" s="257" t="s">
        <v>101</v>
      </c>
      <c r="F9" s="257" t="s">
        <v>102</v>
      </c>
      <c r="G9" s="556" t="s">
        <v>103</v>
      </c>
      <c r="H9" s="256" t="s">
        <v>104</v>
      </c>
      <c r="I9" s="241" t="s">
        <v>105</v>
      </c>
      <c r="J9" s="13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</row>
    <row r="10" spans="1:26" ht="12.75" customHeight="1" x14ac:dyDescent="0.2">
      <c r="A10" s="56">
        <v>2008</v>
      </c>
      <c r="B10" s="523">
        <v>40</v>
      </c>
      <c r="C10" s="523">
        <v>104336.63</v>
      </c>
      <c r="D10" s="523">
        <v>62</v>
      </c>
      <c r="E10" s="523">
        <v>48</v>
      </c>
      <c r="F10" s="523">
        <v>11</v>
      </c>
      <c r="G10" s="523">
        <v>1077</v>
      </c>
      <c r="H10" s="524">
        <v>645</v>
      </c>
      <c r="I10" s="525"/>
      <c r="J10" s="13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</row>
    <row r="11" spans="1:26" ht="12.75" customHeight="1" x14ac:dyDescent="0.2">
      <c r="A11" s="56">
        <v>2009</v>
      </c>
      <c r="B11" s="526">
        <v>27</v>
      </c>
      <c r="C11" s="526">
        <v>61171.08</v>
      </c>
      <c r="D11" s="526">
        <v>35</v>
      </c>
      <c r="E11" s="526">
        <v>84</v>
      </c>
      <c r="F11" s="526">
        <v>2</v>
      </c>
      <c r="G11" s="526">
        <v>688</v>
      </c>
      <c r="H11" s="527">
        <v>341</v>
      </c>
      <c r="I11" s="528">
        <v>21</v>
      </c>
      <c r="J11" s="13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</row>
    <row r="12" spans="1:26" ht="12.75" customHeight="1" x14ac:dyDescent="0.2">
      <c r="A12" s="56">
        <v>2010</v>
      </c>
      <c r="B12" s="526">
        <v>47</v>
      </c>
      <c r="C12" s="526">
        <v>112335.76</v>
      </c>
      <c r="D12" s="526">
        <v>71</v>
      </c>
      <c r="E12" s="526">
        <v>49</v>
      </c>
      <c r="F12" s="526">
        <v>7</v>
      </c>
      <c r="G12" s="526">
        <v>1245</v>
      </c>
      <c r="H12" s="527">
        <v>717</v>
      </c>
      <c r="I12" s="529">
        <v>22</v>
      </c>
      <c r="J12" s="13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</row>
    <row r="13" spans="1:26" ht="12.75" customHeight="1" x14ac:dyDescent="0.2">
      <c r="A13" s="56">
        <v>2011</v>
      </c>
      <c r="B13" s="526">
        <v>40</v>
      </c>
      <c r="C13" s="526">
        <v>137456.28</v>
      </c>
      <c r="D13" s="526">
        <v>64</v>
      </c>
      <c r="E13" s="526">
        <v>87</v>
      </c>
      <c r="F13" s="526">
        <v>10</v>
      </c>
      <c r="G13" s="526">
        <v>1023</v>
      </c>
      <c r="H13" s="527">
        <v>1180</v>
      </c>
      <c r="I13" s="529">
        <v>19</v>
      </c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 x14ac:dyDescent="0.2">
      <c r="A14" s="56">
        <v>2012</v>
      </c>
      <c r="B14" s="526">
        <v>21</v>
      </c>
      <c r="C14" s="526">
        <v>62674</v>
      </c>
      <c r="D14" s="526">
        <v>31</v>
      </c>
      <c r="E14" s="526">
        <v>48</v>
      </c>
      <c r="F14" s="526">
        <v>7</v>
      </c>
      <c r="G14" s="526">
        <v>688</v>
      </c>
      <c r="H14" s="527">
        <v>500</v>
      </c>
      <c r="I14" s="529">
        <v>12</v>
      </c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 x14ac:dyDescent="0.2">
      <c r="A15" s="56">
        <v>2013</v>
      </c>
      <c r="B15" s="526">
        <v>23</v>
      </c>
      <c r="C15" s="526">
        <v>52396.689999999988</v>
      </c>
      <c r="D15" s="526">
        <v>30</v>
      </c>
      <c r="E15" s="526">
        <v>49</v>
      </c>
      <c r="F15" s="526">
        <v>8</v>
      </c>
      <c r="G15" s="526">
        <v>446</v>
      </c>
      <c r="H15" s="527">
        <v>637</v>
      </c>
      <c r="I15" s="529">
        <v>10</v>
      </c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 x14ac:dyDescent="0.2">
      <c r="A16" s="56">
        <v>2014</v>
      </c>
      <c r="B16" s="526">
        <v>28</v>
      </c>
      <c r="C16" s="526">
        <v>144907.13999999998</v>
      </c>
      <c r="D16" s="526">
        <v>52</v>
      </c>
      <c r="E16" s="526">
        <v>47</v>
      </c>
      <c r="F16" s="526">
        <v>5</v>
      </c>
      <c r="G16" s="526">
        <v>1300</v>
      </c>
      <c r="H16" s="527">
        <v>1058</v>
      </c>
      <c r="I16" s="529">
        <v>5</v>
      </c>
      <c r="J16" s="147"/>
      <c r="K16" s="21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2.75" customHeight="1" x14ac:dyDescent="0.2">
      <c r="A17" s="56">
        <v>2015</v>
      </c>
      <c r="B17" s="530">
        <v>39</v>
      </c>
      <c r="C17" s="526">
        <v>122758</v>
      </c>
      <c r="D17" s="530">
        <v>62</v>
      </c>
      <c r="E17" s="530">
        <v>92</v>
      </c>
      <c r="F17" s="530">
        <v>13</v>
      </c>
      <c r="G17" s="526">
        <v>1087</v>
      </c>
      <c r="H17" s="527">
        <v>895</v>
      </c>
      <c r="I17" s="531">
        <v>1</v>
      </c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2.75" customHeight="1" x14ac:dyDescent="0.2">
      <c r="A18" s="56">
        <v>2016</v>
      </c>
      <c r="B18" s="530">
        <v>29</v>
      </c>
      <c r="C18" s="526">
        <v>120588.94</v>
      </c>
      <c r="D18" s="530">
        <v>54</v>
      </c>
      <c r="E18" s="530">
        <v>24</v>
      </c>
      <c r="F18" s="530">
        <v>14</v>
      </c>
      <c r="G18" s="526">
        <v>910</v>
      </c>
      <c r="H18" s="527">
        <v>965</v>
      </c>
      <c r="I18" s="531">
        <v>0</v>
      </c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2.75" customHeight="1" x14ac:dyDescent="0.2">
      <c r="A19" s="56">
        <v>2017</v>
      </c>
      <c r="B19" s="530">
        <v>26</v>
      </c>
      <c r="C19" s="526">
        <v>109358.76000000004</v>
      </c>
      <c r="D19" s="530">
        <v>45</v>
      </c>
      <c r="E19" s="530">
        <v>21</v>
      </c>
      <c r="F19" s="530">
        <v>9</v>
      </c>
      <c r="G19" s="526">
        <v>975</v>
      </c>
      <c r="H19" s="527">
        <v>718</v>
      </c>
      <c r="I19" s="531">
        <v>0</v>
      </c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 x14ac:dyDescent="0.2">
      <c r="A20" s="56">
        <v>2018</v>
      </c>
      <c r="B20" s="530">
        <v>37</v>
      </c>
      <c r="C20" s="526">
        <v>107692.20999999999</v>
      </c>
      <c r="D20" s="530">
        <v>54</v>
      </c>
      <c r="E20" s="530">
        <v>174</v>
      </c>
      <c r="F20" s="530">
        <v>13</v>
      </c>
      <c r="G20" s="526">
        <v>924</v>
      </c>
      <c r="H20" s="527">
        <v>759</v>
      </c>
      <c r="I20" s="531">
        <v>0</v>
      </c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 x14ac:dyDescent="0.2">
      <c r="A21" s="55">
        <v>2019</v>
      </c>
      <c r="B21" s="532">
        <v>40</v>
      </c>
      <c r="C21" s="526">
        <v>261894.3</v>
      </c>
      <c r="D21" s="530">
        <v>98</v>
      </c>
      <c r="E21" s="530">
        <v>47</v>
      </c>
      <c r="F21" s="530">
        <v>6</v>
      </c>
      <c r="G21" s="526">
        <v>2236</v>
      </c>
      <c r="H21" s="527">
        <v>1701</v>
      </c>
      <c r="I21" s="531">
        <v>100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 x14ac:dyDescent="0.2">
      <c r="A22" s="55">
        <v>2020</v>
      </c>
      <c r="B22" s="532">
        <v>24</v>
      </c>
      <c r="C22" s="526">
        <v>56077.1</v>
      </c>
      <c r="D22" s="530">
        <v>35</v>
      </c>
      <c r="E22" s="530">
        <v>54</v>
      </c>
      <c r="F22" s="530">
        <v>10</v>
      </c>
      <c r="G22" s="526">
        <v>536</v>
      </c>
      <c r="H22" s="527">
        <v>469</v>
      </c>
      <c r="I22" s="531">
        <v>50</v>
      </c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 x14ac:dyDescent="0.2">
      <c r="A23" s="55">
        <v>2021</v>
      </c>
      <c r="B23" s="532">
        <v>11</v>
      </c>
      <c r="C23" s="526">
        <v>57038.8</v>
      </c>
      <c r="D23" s="530">
        <v>22</v>
      </c>
      <c r="E23" s="530">
        <v>16</v>
      </c>
      <c r="F23" s="530">
        <v>5</v>
      </c>
      <c r="G23" s="526">
        <v>437</v>
      </c>
      <c r="H23" s="527">
        <v>382</v>
      </c>
      <c r="I23" s="531">
        <v>42</v>
      </c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2.75" customHeight="1" x14ac:dyDescent="0.2">
      <c r="A24" s="55">
        <v>2022</v>
      </c>
      <c r="B24" s="526" t="e">
        <v>#N/A</v>
      </c>
      <c r="C24" s="526" t="e">
        <v>#N/A</v>
      </c>
      <c r="D24" s="526" t="e">
        <v>#N/A</v>
      </c>
      <c r="E24" s="526" t="e">
        <v>#N/A</v>
      </c>
      <c r="F24" s="526" t="e">
        <v>#N/A</v>
      </c>
      <c r="G24" s="526" t="e">
        <v>#N/A</v>
      </c>
      <c r="H24" s="527" t="e">
        <v>#N/A</v>
      </c>
      <c r="I24" s="531" t="e">
        <v>#N/A</v>
      </c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2.75" customHeight="1" x14ac:dyDescent="0.2">
      <c r="A25" s="55">
        <v>2023</v>
      </c>
      <c r="B25" s="526" t="e">
        <v>#N/A</v>
      </c>
      <c r="C25" s="526" t="e">
        <v>#N/A</v>
      </c>
      <c r="D25" s="526" t="e">
        <v>#N/A</v>
      </c>
      <c r="E25" s="526" t="e">
        <v>#N/A</v>
      </c>
      <c r="F25" s="526" t="e">
        <v>#N/A</v>
      </c>
      <c r="G25" s="526" t="e">
        <v>#N/A</v>
      </c>
      <c r="H25" s="527" t="e">
        <v>#N/A</v>
      </c>
      <c r="I25" s="531" t="e">
        <v>#N/A</v>
      </c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2.75" customHeight="1" x14ac:dyDescent="0.2">
      <c r="A26" s="55">
        <v>2024</v>
      </c>
      <c r="B26" s="526" t="e">
        <v>#N/A</v>
      </c>
      <c r="C26" s="526" t="e">
        <v>#N/A</v>
      </c>
      <c r="D26" s="526" t="e">
        <v>#N/A</v>
      </c>
      <c r="E26" s="526" t="e">
        <v>#N/A</v>
      </c>
      <c r="F26" s="526" t="e">
        <v>#N/A</v>
      </c>
      <c r="G26" s="526" t="e">
        <v>#N/A</v>
      </c>
      <c r="H26" s="527" t="e">
        <v>#N/A</v>
      </c>
      <c r="I26" s="531" t="e">
        <v>#N/A</v>
      </c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2.75" customHeight="1" x14ac:dyDescent="0.2">
      <c r="A27" s="55">
        <v>2025</v>
      </c>
      <c r="B27" s="526" t="e">
        <v>#N/A</v>
      </c>
      <c r="C27" s="526" t="e">
        <v>#N/A</v>
      </c>
      <c r="D27" s="526" t="e">
        <v>#N/A</v>
      </c>
      <c r="E27" s="526" t="e">
        <v>#N/A</v>
      </c>
      <c r="F27" s="526" t="e">
        <v>#N/A</v>
      </c>
      <c r="G27" s="526" t="e">
        <v>#N/A</v>
      </c>
      <c r="H27" s="527" t="e">
        <v>#N/A</v>
      </c>
      <c r="I27" s="531" t="e">
        <v>#N/A</v>
      </c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2.75" customHeight="1" x14ac:dyDescent="0.2">
      <c r="A28" s="55">
        <v>2026</v>
      </c>
      <c r="B28" s="526" t="e">
        <v>#N/A</v>
      </c>
      <c r="C28" s="526" t="e">
        <v>#N/A</v>
      </c>
      <c r="D28" s="526" t="e">
        <v>#N/A</v>
      </c>
      <c r="E28" s="526" t="e">
        <v>#N/A</v>
      </c>
      <c r="F28" s="526" t="e">
        <v>#N/A</v>
      </c>
      <c r="G28" s="526" t="e">
        <v>#N/A</v>
      </c>
      <c r="H28" s="527" t="e">
        <v>#N/A</v>
      </c>
      <c r="I28" s="531" t="e">
        <v>#N/A</v>
      </c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2.75" customHeight="1" x14ac:dyDescent="0.2">
      <c r="A29" s="55">
        <v>2027</v>
      </c>
      <c r="B29" s="526" t="e">
        <v>#N/A</v>
      </c>
      <c r="C29" s="526" t="e">
        <v>#N/A</v>
      </c>
      <c r="D29" s="526" t="e">
        <v>#N/A</v>
      </c>
      <c r="E29" s="526" t="e">
        <v>#N/A</v>
      </c>
      <c r="F29" s="526" t="e">
        <v>#N/A</v>
      </c>
      <c r="G29" s="526" t="e">
        <v>#N/A</v>
      </c>
      <c r="H29" s="527" t="e">
        <v>#N/A</v>
      </c>
      <c r="I29" s="531" t="e">
        <v>#N/A</v>
      </c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2.75" customHeight="1" x14ac:dyDescent="0.2">
      <c r="A30" s="55">
        <v>2028</v>
      </c>
      <c r="B30" s="526" t="e">
        <v>#N/A</v>
      </c>
      <c r="C30" s="526" t="e">
        <v>#N/A</v>
      </c>
      <c r="D30" s="526" t="e">
        <v>#N/A</v>
      </c>
      <c r="E30" s="526" t="e">
        <v>#N/A</v>
      </c>
      <c r="F30" s="526" t="e">
        <v>#N/A</v>
      </c>
      <c r="G30" s="526" t="e">
        <v>#N/A</v>
      </c>
      <c r="H30" s="527" t="e">
        <v>#N/A</v>
      </c>
      <c r="I30" s="531" t="e">
        <v>#N/A</v>
      </c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2.75" customHeight="1" x14ac:dyDescent="0.2">
      <c r="A31" s="55">
        <v>2029</v>
      </c>
      <c r="B31" s="526" t="e">
        <v>#N/A</v>
      </c>
      <c r="C31" s="526" t="e">
        <v>#N/A</v>
      </c>
      <c r="D31" s="526" t="e">
        <v>#N/A</v>
      </c>
      <c r="E31" s="526" t="e">
        <v>#N/A</v>
      </c>
      <c r="F31" s="526" t="e">
        <v>#N/A</v>
      </c>
      <c r="G31" s="526" t="e">
        <v>#N/A</v>
      </c>
      <c r="H31" s="527" t="e">
        <v>#N/A</v>
      </c>
      <c r="I31" s="531" t="e">
        <v>#N/A</v>
      </c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2.75" customHeight="1" x14ac:dyDescent="0.2">
      <c r="A32" s="55">
        <v>2030</v>
      </c>
      <c r="B32" s="526" t="e">
        <v>#N/A</v>
      </c>
      <c r="C32" s="526" t="e">
        <v>#N/A</v>
      </c>
      <c r="D32" s="526" t="e">
        <v>#N/A</v>
      </c>
      <c r="E32" s="526" t="e">
        <v>#N/A</v>
      </c>
      <c r="F32" s="526" t="e">
        <v>#N/A</v>
      </c>
      <c r="G32" s="526" t="e">
        <v>#N/A</v>
      </c>
      <c r="H32" s="527" t="e">
        <v>#N/A</v>
      </c>
      <c r="I32" s="531" t="e">
        <v>#N/A</v>
      </c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2.75" customHeight="1" x14ac:dyDescent="0.2">
      <c r="A33" s="48"/>
      <c r="B33" s="50"/>
      <c r="C33" s="49"/>
      <c r="D33" s="49"/>
      <c r="E33" s="49"/>
      <c r="F33" s="49"/>
      <c r="G33" s="49"/>
      <c r="H33" s="49"/>
      <c r="I33" s="49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2.75" customHeight="1" x14ac:dyDescent="0.2">
      <c r="A34" s="48"/>
      <c r="B34" s="50"/>
      <c r="C34" s="49"/>
      <c r="D34" s="49"/>
      <c r="E34" s="49"/>
      <c r="F34" s="49"/>
      <c r="G34" s="49"/>
      <c r="H34" s="49"/>
      <c r="I34" s="49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2.75" customHeight="1" x14ac:dyDescent="0.2">
      <c r="A35" s="48"/>
      <c r="B35" s="50"/>
      <c r="C35" s="49"/>
      <c r="D35" s="49"/>
      <c r="E35" s="49"/>
      <c r="F35" s="49"/>
      <c r="G35" s="49"/>
      <c r="H35" s="49"/>
      <c r="I35" s="49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2.75" customHeight="1" x14ac:dyDescent="0.2">
      <c r="A36" s="48"/>
      <c r="B36" s="50"/>
      <c r="C36" s="49"/>
      <c r="D36" s="49"/>
      <c r="E36" s="49"/>
      <c r="F36" s="49"/>
      <c r="G36" s="49"/>
      <c r="H36" s="49"/>
      <c r="I36" s="49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2.75" customHeight="1" x14ac:dyDescent="0.2">
      <c r="A37" s="48"/>
      <c r="B37" s="50"/>
      <c r="C37" s="49"/>
      <c r="D37" s="49"/>
      <c r="E37" s="49"/>
      <c r="F37" s="49"/>
      <c r="G37" s="49"/>
      <c r="H37" s="49"/>
      <c r="I37" s="49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2.75" customHeight="1" x14ac:dyDescent="0.2">
      <c r="A38" s="48"/>
      <c r="B38" s="50"/>
      <c r="C38" s="49"/>
      <c r="D38" s="49"/>
      <c r="E38" s="49"/>
      <c r="F38" s="49"/>
      <c r="G38" s="49"/>
      <c r="H38" s="49"/>
      <c r="I38" s="49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2.75" customHeight="1" x14ac:dyDescent="0.2">
      <c r="A39" s="48"/>
      <c r="B39" s="50"/>
      <c r="C39" s="49"/>
      <c r="D39" s="49"/>
      <c r="E39" s="49"/>
      <c r="F39" s="49"/>
      <c r="G39" s="49"/>
      <c r="H39" s="49"/>
      <c r="I39" s="49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2.75" customHeight="1" x14ac:dyDescent="0.2">
      <c r="A40" s="48"/>
      <c r="B40" s="50"/>
      <c r="C40" s="49"/>
      <c r="D40" s="49"/>
      <c r="E40" s="49"/>
      <c r="F40" s="49"/>
      <c r="G40" s="49"/>
      <c r="H40" s="49"/>
      <c r="I40" s="49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2.75" customHeight="1" x14ac:dyDescent="0.2">
      <c r="A41" s="48"/>
      <c r="B41" s="50"/>
      <c r="C41" s="49"/>
      <c r="D41" s="49"/>
      <c r="E41" s="49"/>
      <c r="F41" s="49"/>
      <c r="G41" s="49"/>
      <c r="H41" s="49"/>
      <c r="I41" s="49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2.75" customHeight="1" x14ac:dyDescent="0.2">
      <c r="A42" s="48"/>
      <c r="B42" s="50"/>
      <c r="C42" s="49"/>
      <c r="D42" s="49"/>
      <c r="E42" s="49"/>
      <c r="F42" s="49"/>
      <c r="G42" s="49"/>
      <c r="H42" s="49"/>
      <c r="I42" s="49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2.75" customHeight="1" x14ac:dyDescent="0.2">
      <c r="A43" s="48"/>
      <c r="B43" s="50"/>
      <c r="C43" s="49"/>
      <c r="D43" s="49"/>
      <c r="E43" s="49"/>
      <c r="F43" s="49"/>
      <c r="G43" s="49"/>
      <c r="H43" s="49"/>
      <c r="I43" s="49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2.75" customHeight="1" x14ac:dyDescent="0.2">
      <c r="A44" s="48"/>
      <c r="B44" s="50"/>
      <c r="C44" s="49"/>
      <c r="D44" s="49"/>
      <c r="E44" s="49"/>
      <c r="F44" s="49"/>
      <c r="G44" s="49"/>
      <c r="H44" s="49"/>
      <c r="I44" s="49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2.75" customHeight="1" x14ac:dyDescent="0.2">
      <c r="A45" s="48"/>
      <c r="B45" s="50"/>
      <c r="C45" s="49"/>
      <c r="D45" s="49"/>
      <c r="E45" s="49"/>
      <c r="F45" s="49"/>
      <c r="G45" s="49"/>
      <c r="H45" s="49"/>
      <c r="I45" s="49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2.75" customHeight="1" x14ac:dyDescent="0.2">
      <c r="A46" s="48"/>
      <c r="B46" s="50"/>
      <c r="C46" s="49"/>
      <c r="D46" s="49"/>
      <c r="E46" s="49"/>
      <c r="F46" s="49"/>
      <c r="G46" s="49"/>
      <c r="H46" s="49"/>
      <c r="I46" s="49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2.75" customHeight="1" x14ac:dyDescent="0.2">
      <c r="A47" s="48"/>
      <c r="B47" s="50"/>
      <c r="C47" s="49"/>
      <c r="D47" s="49"/>
      <c r="E47" s="49"/>
      <c r="F47" s="49"/>
      <c r="G47" s="49"/>
      <c r="H47" s="49"/>
      <c r="I47" s="49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2.75" customHeight="1" x14ac:dyDescent="0.2">
      <c r="A48" s="48"/>
      <c r="B48" s="50"/>
      <c r="C48" s="49"/>
      <c r="D48" s="49"/>
      <c r="E48" s="49"/>
      <c r="F48" s="49"/>
      <c r="G48" s="49"/>
      <c r="H48" s="49"/>
      <c r="I48" s="49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2.75" customHeight="1" x14ac:dyDescent="0.2">
      <c r="A49" s="48"/>
      <c r="B49" s="50"/>
      <c r="C49" s="49"/>
      <c r="D49" s="49"/>
      <c r="E49" s="49"/>
      <c r="F49" s="49"/>
      <c r="G49" s="49"/>
      <c r="H49" s="49"/>
      <c r="I49" s="49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2.75" customHeight="1" x14ac:dyDescent="0.2">
      <c r="A50" s="48"/>
      <c r="B50" s="50"/>
      <c r="C50" s="49"/>
      <c r="D50" s="49"/>
      <c r="E50" s="49"/>
      <c r="F50" s="49"/>
      <c r="G50" s="49"/>
      <c r="H50" s="49"/>
      <c r="I50" s="49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2.75" customHeight="1" x14ac:dyDescent="0.2">
      <c r="A51" s="48"/>
      <c r="B51" s="50"/>
      <c r="C51" s="49"/>
      <c r="D51" s="49"/>
      <c r="E51" s="49"/>
      <c r="F51" s="49"/>
      <c r="G51" s="49"/>
      <c r="H51" s="49"/>
      <c r="I51" s="49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2.75" customHeight="1" x14ac:dyDescent="0.2">
      <c r="A52" s="48"/>
      <c r="B52" s="50"/>
      <c r="C52" s="49"/>
      <c r="D52" s="49"/>
      <c r="E52" s="49"/>
      <c r="F52" s="49"/>
      <c r="G52" s="49"/>
      <c r="H52" s="49"/>
      <c r="I52" s="49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2.75" customHeight="1" x14ac:dyDescent="0.2">
      <c r="A53" s="48"/>
      <c r="B53" s="50"/>
      <c r="C53" s="49"/>
      <c r="D53" s="49"/>
      <c r="E53" s="49"/>
      <c r="F53" s="49"/>
      <c r="G53" s="49"/>
      <c r="H53" s="49"/>
      <c r="I53" s="49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2.75" customHeight="1" x14ac:dyDescent="0.2">
      <c r="A54" s="48"/>
      <c r="B54" s="50"/>
      <c r="C54" s="49"/>
      <c r="D54" s="49"/>
      <c r="E54" s="49"/>
      <c r="F54" s="49"/>
      <c r="G54" s="49"/>
      <c r="H54" s="49"/>
      <c r="I54" s="49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2.75" customHeight="1" x14ac:dyDescent="0.2">
      <c r="A55" s="48"/>
      <c r="B55" s="50"/>
      <c r="C55" s="49"/>
      <c r="D55" s="49"/>
      <c r="E55" s="49"/>
      <c r="F55" s="49"/>
      <c r="G55" s="49"/>
      <c r="H55" s="49"/>
      <c r="I55" s="49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2.75" customHeight="1" x14ac:dyDescent="0.2">
      <c r="A56" s="48"/>
      <c r="B56" s="50"/>
      <c r="C56" s="49"/>
      <c r="D56" s="49"/>
      <c r="E56" s="49"/>
      <c r="F56" s="49"/>
      <c r="G56" s="49"/>
      <c r="H56" s="49"/>
      <c r="I56" s="49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2.75" customHeight="1" x14ac:dyDescent="0.2">
      <c r="A57" s="48"/>
      <c r="B57" s="50"/>
      <c r="C57" s="49"/>
      <c r="D57" s="49"/>
      <c r="E57" s="49"/>
      <c r="F57" s="49"/>
      <c r="G57" s="49"/>
      <c r="H57" s="49"/>
      <c r="I57" s="49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2.75" customHeight="1" x14ac:dyDescent="0.2">
      <c r="A58" s="48"/>
      <c r="B58" s="50"/>
      <c r="C58" s="49"/>
      <c r="D58" s="49"/>
      <c r="E58" s="49"/>
      <c r="F58" s="49"/>
      <c r="G58" s="49"/>
      <c r="H58" s="49"/>
      <c r="I58" s="49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2.75" customHeight="1" x14ac:dyDescent="0.2">
      <c r="A59" s="48"/>
      <c r="B59" s="50"/>
      <c r="C59" s="49"/>
      <c r="D59" s="49"/>
      <c r="E59" s="49"/>
      <c r="F59" s="49"/>
      <c r="G59" s="49"/>
      <c r="H59" s="49"/>
      <c r="I59" s="49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2.75" customHeight="1" x14ac:dyDescent="0.2">
      <c r="A60" s="48"/>
      <c r="B60" s="50"/>
      <c r="C60" s="49"/>
      <c r="D60" s="49"/>
      <c r="E60" s="49"/>
      <c r="F60" s="49"/>
      <c r="G60" s="49"/>
      <c r="H60" s="49"/>
      <c r="I60" s="49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2.75" customHeight="1" x14ac:dyDescent="0.2">
      <c r="A61" s="48"/>
      <c r="B61" s="50"/>
      <c r="C61" s="49"/>
      <c r="D61" s="49"/>
      <c r="E61" s="49"/>
      <c r="F61" s="49"/>
      <c r="G61" s="49"/>
      <c r="H61" s="49"/>
      <c r="I61" s="49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2.75" customHeight="1" x14ac:dyDescent="0.2">
      <c r="A62" s="48"/>
      <c r="B62" s="50"/>
      <c r="C62" s="49"/>
      <c r="D62" s="49"/>
      <c r="E62" s="49"/>
      <c r="F62" s="49"/>
      <c r="G62" s="49"/>
      <c r="H62" s="49"/>
      <c r="I62" s="49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2.75" customHeight="1" x14ac:dyDescent="0.2">
      <c r="A63" s="48"/>
      <c r="B63" s="50"/>
      <c r="C63" s="49"/>
      <c r="D63" s="49"/>
      <c r="E63" s="49"/>
      <c r="F63" s="49"/>
      <c r="G63" s="49"/>
      <c r="H63" s="49"/>
      <c r="I63" s="49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2.75" customHeight="1" x14ac:dyDescent="0.2">
      <c r="A64" s="48"/>
      <c r="B64" s="50"/>
      <c r="C64" s="49"/>
      <c r="D64" s="49"/>
      <c r="E64" s="49"/>
      <c r="F64" s="49"/>
      <c r="G64" s="49"/>
      <c r="H64" s="49"/>
      <c r="I64" s="49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2.75" customHeight="1" x14ac:dyDescent="0.2">
      <c r="A65" s="48"/>
      <c r="B65" s="50"/>
      <c r="C65" s="49"/>
      <c r="D65" s="49"/>
      <c r="E65" s="49"/>
      <c r="F65" s="49"/>
      <c r="G65" s="49"/>
      <c r="H65" s="49"/>
      <c r="I65" s="49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2.75" customHeight="1" x14ac:dyDescent="0.2">
      <c r="A66" s="48"/>
      <c r="B66" s="50"/>
      <c r="C66" s="49"/>
      <c r="D66" s="49"/>
      <c r="E66" s="49"/>
      <c r="F66" s="49"/>
      <c r="G66" s="49"/>
      <c r="H66" s="49"/>
      <c r="I66" s="49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2.75" customHeight="1" x14ac:dyDescent="0.2">
      <c r="A67" s="48"/>
      <c r="B67" s="50"/>
      <c r="C67" s="49"/>
      <c r="D67" s="49"/>
      <c r="E67" s="49"/>
      <c r="F67" s="49"/>
      <c r="G67" s="49"/>
      <c r="H67" s="49"/>
      <c r="I67" s="49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2.75" customHeight="1" x14ac:dyDescent="0.2">
      <c r="A68" s="48"/>
      <c r="B68" s="50"/>
      <c r="C68" s="49"/>
      <c r="D68" s="49"/>
      <c r="E68" s="49"/>
      <c r="F68" s="49"/>
      <c r="G68" s="49"/>
      <c r="H68" s="49"/>
      <c r="I68" s="49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2.75" customHeight="1" x14ac:dyDescent="0.2">
      <c r="A69" s="48"/>
      <c r="B69" s="50"/>
      <c r="C69" s="49"/>
      <c r="D69" s="49"/>
      <c r="E69" s="49"/>
      <c r="F69" s="49"/>
      <c r="G69" s="49"/>
      <c r="H69" s="49"/>
      <c r="I69" s="49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2.75" customHeight="1" x14ac:dyDescent="0.2">
      <c r="A70" s="48"/>
      <c r="B70" s="50"/>
      <c r="C70" s="49"/>
      <c r="D70" s="49"/>
      <c r="E70" s="49"/>
      <c r="F70" s="49"/>
      <c r="G70" s="49"/>
      <c r="H70" s="49"/>
      <c r="I70" s="49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2.75" customHeight="1" x14ac:dyDescent="0.2">
      <c r="A71" s="48"/>
      <c r="B71" s="50"/>
      <c r="C71" s="49"/>
      <c r="D71" s="49"/>
      <c r="E71" s="49"/>
      <c r="F71" s="49"/>
      <c r="G71" s="49"/>
      <c r="H71" s="49"/>
      <c r="I71" s="49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2.75" customHeight="1" x14ac:dyDescent="0.2">
      <c r="A72" s="48"/>
      <c r="B72" s="50"/>
      <c r="C72" s="49"/>
      <c r="D72" s="49"/>
      <c r="E72" s="49"/>
      <c r="F72" s="49"/>
      <c r="G72" s="49"/>
      <c r="H72" s="49"/>
      <c r="I72" s="49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2.75" customHeight="1" x14ac:dyDescent="0.2">
      <c r="A73" s="48"/>
      <c r="B73" s="50"/>
      <c r="C73" s="49"/>
      <c r="D73" s="49"/>
      <c r="E73" s="49"/>
      <c r="F73" s="49"/>
      <c r="G73" s="49"/>
      <c r="H73" s="49"/>
      <c r="I73" s="49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2.75" customHeight="1" x14ac:dyDescent="0.2">
      <c r="A74" s="48"/>
      <c r="B74" s="50"/>
      <c r="C74" s="49"/>
      <c r="D74" s="49"/>
      <c r="E74" s="49"/>
      <c r="F74" s="49"/>
      <c r="G74" s="49"/>
      <c r="H74" s="49"/>
      <c r="I74" s="49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2.75" customHeight="1" x14ac:dyDescent="0.2">
      <c r="A75" s="48"/>
      <c r="B75" s="50"/>
      <c r="C75" s="49"/>
      <c r="D75" s="49"/>
      <c r="E75" s="49"/>
      <c r="F75" s="49"/>
      <c r="G75" s="49"/>
      <c r="H75" s="49"/>
      <c r="I75" s="49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2.75" customHeight="1" x14ac:dyDescent="0.2">
      <c r="A76" s="48"/>
      <c r="B76" s="50"/>
      <c r="C76" s="49"/>
      <c r="D76" s="49"/>
      <c r="E76" s="49"/>
      <c r="F76" s="49"/>
      <c r="G76" s="49"/>
      <c r="H76" s="49"/>
      <c r="I76" s="49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2.75" customHeight="1" x14ac:dyDescent="0.2">
      <c r="A77" s="48"/>
      <c r="B77" s="50"/>
      <c r="C77" s="49"/>
      <c r="D77" s="49"/>
      <c r="E77" s="49"/>
      <c r="F77" s="49"/>
      <c r="G77" s="49"/>
      <c r="H77" s="49"/>
      <c r="I77" s="49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2.75" customHeight="1" x14ac:dyDescent="0.2">
      <c r="A78" s="48"/>
      <c r="B78" s="50"/>
      <c r="C78" s="49"/>
      <c r="D78" s="49"/>
      <c r="E78" s="49"/>
      <c r="F78" s="49"/>
      <c r="G78" s="49"/>
      <c r="H78" s="49"/>
      <c r="I78" s="49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2.75" customHeight="1" x14ac:dyDescent="0.2">
      <c r="A79" s="48"/>
      <c r="B79" s="50"/>
      <c r="C79" s="49"/>
      <c r="D79" s="49"/>
      <c r="E79" s="49"/>
      <c r="F79" s="49"/>
      <c r="G79" s="49"/>
      <c r="H79" s="49"/>
      <c r="I79" s="49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2.75" customHeight="1" x14ac:dyDescent="0.2">
      <c r="A80" s="48"/>
      <c r="B80" s="50"/>
      <c r="C80" s="49"/>
      <c r="D80" s="49"/>
      <c r="E80" s="49"/>
      <c r="F80" s="49"/>
      <c r="G80" s="49"/>
      <c r="H80" s="49"/>
      <c r="I80" s="49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2.75" customHeight="1" x14ac:dyDescent="0.2">
      <c r="A81" s="48"/>
      <c r="B81" s="50"/>
      <c r="C81" s="49"/>
      <c r="D81" s="49"/>
      <c r="E81" s="49"/>
      <c r="F81" s="49"/>
      <c r="G81" s="49"/>
      <c r="H81" s="49"/>
      <c r="I81" s="49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2.75" customHeight="1" x14ac:dyDescent="0.2">
      <c r="A82" s="48"/>
      <c r="B82" s="50"/>
      <c r="C82" s="49"/>
      <c r="D82" s="49"/>
      <c r="E82" s="49"/>
      <c r="F82" s="49"/>
      <c r="G82" s="49"/>
      <c r="H82" s="49"/>
      <c r="I82" s="49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2.75" customHeight="1" x14ac:dyDescent="0.2">
      <c r="A83" s="48"/>
      <c r="B83" s="50"/>
      <c r="C83" s="49"/>
      <c r="D83" s="49"/>
      <c r="E83" s="49"/>
      <c r="F83" s="49"/>
      <c r="G83" s="49"/>
      <c r="H83" s="49"/>
      <c r="I83" s="49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2.75" customHeight="1" x14ac:dyDescent="0.2">
      <c r="A84" s="48"/>
      <c r="B84" s="50"/>
      <c r="C84" s="49"/>
      <c r="D84" s="49"/>
      <c r="E84" s="49"/>
      <c r="F84" s="49"/>
      <c r="G84" s="49"/>
      <c r="H84" s="49"/>
      <c r="I84" s="49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2.75" customHeight="1" x14ac:dyDescent="0.2">
      <c r="A85" s="48"/>
      <c r="B85" s="50"/>
      <c r="C85" s="49"/>
      <c r="D85" s="49"/>
      <c r="E85" s="49"/>
      <c r="F85" s="49"/>
      <c r="G85" s="49"/>
      <c r="H85" s="49"/>
      <c r="I85" s="49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2.75" customHeight="1" x14ac:dyDescent="0.2">
      <c r="A86" s="48"/>
      <c r="B86" s="50"/>
      <c r="C86" s="49"/>
      <c r="D86" s="49"/>
      <c r="E86" s="49"/>
      <c r="F86" s="49"/>
      <c r="G86" s="49"/>
      <c r="H86" s="49"/>
      <c r="I86" s="49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2.75" customHeight="1" x14ac:dyDescent="0.2">
      <c r="A87" s="48"/>
      <c r="B87" s="50"/>
      <c r="C87" s="49"/>
      <c r="D87" s="49"/>
      <c r="E87" s="49"/>
      <c r="F87" s="49"/>
      <c r="G87" s="49"/>
      <c r="H87" s="49"/>
      <c r="I87" s="49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2.75" customHeight="1" x14ac:dyDescent="0.2">
      <c r="A88" s="48"/>
      <c r="B88" s="50"/>
      <c r="C88" s="49"/>
      <c r="D88" s="49"/>
      <c r="E88" s="49"/>
      <c r="F88" s="49"/>
      <c r="G88" s="49"/>
      <c r="H88" s="49"/>
      <c r="I88" s="49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2.75" customHeight="1" x14ac:dyDescent="0.2">
      <c r="A89" s="48"/>
      <c r="B89" s="50"/>
      <c r="C89" s="49"/>
      <c r="D89" s="49"/>
      <c r="E89" s="49"/>
      <c r="F89" s="49"/>
      <c r="G89" s="49"/>
      <c r="H89" s="49"/>
      <c r="I89" s="49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2.75" customHeight="1" x14ac:dyDescent="0.2">
      <c r="A90" s="48"/>
      <c r="B90" s="50"/>
      <c r="C90" s="49"/>
      <c r="D90" s="49"/>
      <c r="E90" s="49"/>
      <c r="F90" s="49"/>
      <c r="G90" s="49"/>
      <c r="H90" s="49"/>
      <c r="I90" s="49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2.75" customHeight="1" x14ac:dyDescent="0.2">
      <c r="A91" s="48"/>
      <c r="B91" s="50"/>
      <c r="C91" s="49"/>
      <c r="D91" s="49"/>
      <c r="E91" s="49"/>
      <c r="F91" s="49"/>
      <c r="G91" s="49"/>
      <c r="H91" s="49"/>
      <c r="I91" s="49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2.75" customHeight="1" x14ac:dyDescent="0.2">
      <c r="A92" s="48"/>
      <c r="B92" s="50"/>
      <c r="C92" s="49"/>
      <c r="D92" s="49"/>
      <c r="E92" s="49"/>
      <c r="F92" s="49"/>
      <c r="G92" s="49"/>
      <c r="H92" s="49"/>
      <c r="I92" s="49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2.75" customHeight="1" x14ac:dyDescent="0.2">
      <c r="A93" s="48"/>
      <c r="B93" s="50"/>
      <c r="C93" s="49"/>
      <c r="D93" s="49"/>
      <c r="E93" s="49"/>
      <c r="F93" s="49"/>
      <c r="G93" s="49"/>
      <c r="H93" s="49"/>
      <c r="I93" s="49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2.75" customHeight="1" x14ac:dyDescent="0.2">
      <c r="A94" s="48"/>
      <c r="B94" s="50"/>
      <c r="C94" s="49"/>
      <c r="D94" s="49"/>
      <c r="E94" s="49"/>
      <c r="F94" s="49"/>
      <c r="G94" s="49"/>
      <c r="H94" s="49"/>
      <c r="I94" s="49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2.75" customHeight="1" x14ac:dyDescent="0.2">
      <c r="A95" s="48"/>
      <c r="B95" s="50"/>
      <c r="C95" s="49"/>
      <c r="D95" s="49"/>
      <c r="E95" s="49"/>
      <c r="F95" s="49"/>
      <c r="G95" s="49"/>
      <c r="H95" s="49"/>
      <c r="I95" s="49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2.75" customHeight="1" x14ac:dyDescent="0.2">
      <c r="A96" s="48"/>
      <c r="B96" s="50"/>
      <c r="C96" s="49"/>
      <c r="D96" s="49"/>
      <c r="E96" s="49"/>
      <c r="F96" s="49"/>
      <c r="G96" s="49"/>
      <c r="H96" s="49"/>
      <c r="I96" s="49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2.75" customHeight="1" x14ac:dyDescent="0.2">
      <c r="A97" s="48"/>
      <c r="B97" s="50"/>
      <c r="C97" s="49"/>
      <c r="D97" s="49"/>
      <c r="E97" s="49"/>
      <c r="F97" s="49"/>
      <c r="G97" s="49"/>
      <c r="H97" s="49"/>
      <c r="I97" s="49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2.75" customHeight="1" x14ac:dyDescent="0.2">
      <c r="A98" s="48"/>
      <c r="B98" s="50"/>
      <c r="C98" s="49"/>
      <c r="D98" s="49"/>
      <c r="E98" s="49"/>
      <c r="F98" s="49"/>
      <c r="G98" s="49"/>
      <c r="H98" s="49"/>
      <c r="I98" s="49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2.75" customHeight="1" x14ac:dyDescent="0.2">
      <c r="A99" s="48"/>
      <c r="B99" s="50"/>
      <c r="C99" s="49"/>
      <c r="D99" s="49"/>
      <c r="E99" s="49"/>
      <c r="F99" s="49"/>
      <c r="G99" s="49"/>
      <c r="H99" s="49"/>
      <c r="I99" s="49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2.75" customHeight="1" x14ac:dyDescent="0.2">
      <c r="A100" s="48"/>
      <c r="B100" s="50"/>
      <c r="C100" s="49"/>
      <c r="D100" s="49"/>
      <c r="E100" s="49"/>
      <c r="F100" s="49"/>
      <c r="G100" s="49"/>
      <c r="H100" s="49"/>
      <c r="I100" s="49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2.75" customHeight="1" x14ac:dyDescent="0.2">
      <c r="A101" s="48"/>
      <c r="B101" s="50"/>
      <c r="C101" s="49"/>
      <c r="D101" s="49"/>
      <c r="E101" s="49"/>
      <c r="F101" s="49"/>
      <c r="G101" s="49"/>
      <c r="H101" s="49"/>
      <c r="I101" s="49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2.75" customHeight="1" x14ac:dyDescent="0.2">
      <c r="A102" s="48"/>
      <c r="B102" s="50"/>
      <c r="C102" s="49"/>
      <c r="D102" s="49"/>
      <c r="E102" s="49"/>
      <c r="F102" s="49"/>
      <c r="G102" s="49"/>
      <c r="H102" s="49"/>
      <c r="I102" s="49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2.75" customHeight="1" x14ac:dyDescent="0.2">
      <c r="A103" s="48"/>
      <c r="B103" s="50"/>
      <c r="C103" s="49"/>
      <c r="D103" s="49"/>
      <c r="E103" s="49"/>
      <c r="F103" s="49"/>
      <c r="G103" s="49"/>
      <c r="H103" s="49"/>
      <c r="I103" s="49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2.75" customHeight="1" x14ac:dyDescent="0.2">
      <c r="A104" s="48"/>
      <c r="B104" s="50"/>
      <c r="C104" s="49"/>
      <c r="D104" s="49"/>
      <c r="E104" s="49"/>
      <c r="F104" s="49"/>
      <c r="G104" s="49"/>
      <c r="H104" s="49"/>
      <c r="I104" s="49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2.75" customHeight="1" x14ac:dyDescent="0.2">
      <c r="A105" s="48"/>
      <c r="B105" s="50"/>
      <c r="C105" s="49"/>
      <c r="D105" s="49"/>
      <c r="E105" s="49"/>
      <c r="F105" s="49"/>
      <c r="G105" s="49"/>
      <c r="H105" s="49"/>
      <c r="I105" s="49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2.75" customHeight="1" x14ac:dyDescent="0.2">
      <c r="A106" s="48"/>
      <c r="B106" s="50"/>
      <c r="C106" s="49"/>
      <c r="D106" s="49"/>
      <c r="E106" s="49"/>
      <c r="F106" s="49"/>
      <c r="G106" s="49"/>
      <c r="H106" s="49"/>
      <c r="I106" s="49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2.75" customHeight="1" x14ac:dyDescent="0.2">
      <c r="A107" s="48"/>
      <c r="B107" s="50"/>
      <c r="C107" s="49"/>
      <c r="D107" s="49"/>
      <c r="E107" s="49"/>
      <c r="F107" s="49"/>
      <c r="G107" s="49"/>
      <c r="H107" s="49"/>
      <c r="I107" s="49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2.75" customHeight="1" x14ac:dyDescent="0.2">
      <c r="A108" s="48"/>
      <c r="B108" s="50"/>
      <c r="C108" s="49"/>
      <c r="D108" s="49"/>
      <c r="E108" s="49"/>
      <c r="F108" s="49"/>
      <c r="G108" s="49"/>
      <c r="H108" s="49"/>
      <c r="I108" s="49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2.75" customHeight="1" x14ac:dyDescent="0.2">
      <c r="A109" s="48"/>
      <c r="B109" s="50"/>
      <c r="C109" s="49"/>
      <c r="D109" s="49"/>
      <c r="E109" s="49"/>
      <c r="F109" s="49"/>
      <c r="G109" s="49"/>
      <c r="H109" s="49"/>
      <c r="I109" s="49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2.75" customHeight="1" x14ac:dyDescent="0.2">
      <c r="A110" s="48"/>
      <c r="B110" s="50"/>
      <c r="C110" s="49"/>
      <c r="D110" s="49"/>
      <c r="E110" s="49"/>
      <c r="F110" s="49"/>
      <c r="G110" s="49"/>
      <c r="H110" s="49"/>
      <c r="I110" s="49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2.75" customHeight="1" x14ac:dyDescent="0.2">
      <c r="A111" s="48"/>
      <c r="B111" s="50"/>
      <c r="C111" s="49"/>
      <c r="D111" s="49"/>
      <c r="E111" s="49"/>
      <c r="F111" s="49"/>
      <c r="G111" s="49"/>
      <c r="H111" s="49"/>
      <c r="I111" s="49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2.75" customHeight="1" x14ac:dyDescent="0.2">
      <c r="A112" s="48"/>
      <c r="B112" s="50"/>
      <c r="C112" s="49"/>
      <c r="D112" s="49"/>
      <c r="E112" s="49"/>
      <c r="F112" s="49"/>
      <c r="G112" s="49"/>
      <c r="H112" s="49"/>
      <c r="I112" s="49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2.75" customHeight="1" x14ac:dyDescent="0.2">
      <c r="A113" s="48"/>
      <c r="B113" s="50"/>
      <c r="C113" s="49"/>
      <c r="D113" s="49"/>
      <c r="E113" s="49"/>
      <c r="F113" s="49"/>
      <c r="G113" s="49"/>
      <c r="H113" s="49"/>
      <c r="I113" s="49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2.75" customHeight="1" x14ac:dyDescent="0.2">
      <c r="A114" s="48"/>
      <c r="B114" s="50"/>
      <c r="C114" s="49"/>
      <c r="D114" s="49"/>
      <c r="E114" s="49"/>
      <c r="F114" s="49"/>
      <c r="G114" s="49"/>
      <c r="H114" s="49"/>
      <c r="I114" s="49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2.75" customHeight="1" x14ac:dyDescent="0.2">
      <c r="A115" s="48"/>
      <c r="B115" s="50"/>
      <c r="C115" s="49"/>
      <c r="D115" s="49"/>
      <c r="E115" s="49"/>
      <c r="F115" s="49"/>
      <c r="G115" s="49"/>
      <c r="H115" s="49"/>
      <c r="I115" s="49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2.75" customHeight="1" x14ac:dyDescent="0.2">
      <c r="A116" s="48"/>
      <c r="B116" s="50"/>
      <c r="C116" s="49"/>
      <c r="D116" s="49"/>
      <c r="E116" s="49"/>
      <c r="F116" s="49"/>
      <c r="G116" s="49"/>
      <c r="H116" s="49"/>
      <c r="I116" s="49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2.75" customHeight="1" x14ac:dyDescent="0.2">
      <c r="A117" s="48"/>
      <c r="B117" s="50"/>
      <c r="C117" s="49"/>
      <c r="D117" s="49"/>
      <c r="E117" s="49"/>
      <c r="F117" s="49"/>
      <c r="G117" s="49"/>
      <c r="H117" s="49"/>
      <c r="I117" s="49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2.75" customHeight="1" x14ac:dyDescent="0.2">
      <c r="A118" s="48"/>
      <c r="B118" s="50"/>
      <c r="C118" s="49"/>
      <c r="D118" s="49"/>
      <c r="E118" s="49"/>
      <c r="F118" s="49"/>
      <c r="G118" s="49"/>
      <c r="H118" s="49"/>
      <c r="I118" s="49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2.75" customHeight="1" x14ac:dyDescent="0.2">
      <c r="A119" s="48"/>
      <c r="B119" s="50"/>
      <c r="C119" s="49"/>
      <c r="D119" s="49"/>
      <c r="E119" s="49"/>
      <c r="F119" s="49"/>
      <c r="G119" s="49"/>
      <c r="H119" s="49"/>
      <c r="I119" s="49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2.75" customHeight="1" x14ac:dyDescent="0.2">
      <c r="A120" s="48"/>
      <c r="B120" s="50"/>
      <c r="C120" s="49"/>
      <c r="D120" s="49"/>
      <c r="E120" s="49"/>
      <c r="F120" s="49"/>
      <c r="G120" s="49"/>
      <c r="H120" s="49"/>
      <c r="I120" s="49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2.75" customHeight="1" x14ac:dyDescent="0.2">
      <c r="A121" s="48"/>
      <c r="B121" s="50"/>
      <c r="C121" s="49"/>
      <c r="D121" s="49"/>
      <c r="E121" s="49"/>
      <c r="F121" s="49"/>
      <c r="G121" s="49"/>
      <c r="H121" s="49"/>
      <c r="I121" s="49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2.75" customHeight="1" x14ac:dyDescent="0.2">
      <c r="A122" s="48"/>
      <c r="B122" s="50"/>
      <c r="C122" s="49"/>
      <c r="D122" s="49"/>
      <c r="E122" s="49"/>
      <c r="F122" s="49"/>
      <c r="G122" s="49"/>
      <c r="H122" s="49"/>
      <c r="I122" s="49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2.75" customHeight="1" x14ac:dyDescent="0.2">
      <c r="A123" s="48"/>
      <c r="B123" s="50"/>
      <c r="C123" s="49"/>
      <c r="D123" s="49"/>
      <c r="E123" s="49"/>
      <c r="F123" s="49"/>
      <c r="G123" s="49"/>
      <c r="H123" s="49"/>
      <c r="I123" s="49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2.75" customHeight="1" x14ac:dyDescent="0.2">
      <c r="A124" s="48"/>
      <c r="B124" s="50"/>
      <c r="C124" s="49"/>
      <c r="D124" s="49"/>
      <c r="E124" s="49"/>
      <c r="F124" s="49"/>
      <c r="G124" s="49"/>
      <c r="H124" s="49"/>
      <c r="I124" s="49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2.75" customHeight="1" x14ac:dyDescent="0.2">
      <c r="A125" s="48"/>
      <c r="B125" s="50"/>
      <c r="C125" s="49"/>
      <c r="D125" s="49"/>
      <c r="E125" s="49"/>
      <c r="F125" s="49"/>
      <c r="G125" s="49"/>
      <c r="H125" s="49"/>
      <c r="I125" s="49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2.75" customHeight="1" x14ac:dyDescent="0.2">
      <c r="A126" s="48"/>
      <c r="B126" s="50"/>
      <c r="C126" s="49"/>
      <c r="D126" s="49"/>
      <c r="E126" s="49"/>
      <c r="F126" s="49"/>
      <c r="G126" s="49"/>
      <c r="H126" s="49"/>
      <c r="I126" s="49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2.75" customHeight="1" x14ac:dyDescent="0.2">
      <c r="A127" s="48"/>
      <c r="B127" s="50"/>
      <c r="C127" s="49"/>
      <c r="D127" s="49"/>
      <c r="E127" s="49"/>
      <c r="F127" s="49"/>
      <c r="G127" s="49"/>
      <c r="H127" s="49"/>
      <c r="I127" s="49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2.75" customHeight="1" x14ac:dyDescent="0.2">
      <c r="A128" s="48"/>
      <c r="B128" s="50"/>
      <c r="C128" s="49"/>
      <c r="D128" s="49"/>
      <c r="E128" s="49"/>
      <c r="F128" s="49"/>
      <c r="G128" s="49"/>
      <c r="H128" s="49"/>
      <c r="I128" s="49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2.75" customHeight="1" x14ac:dyDescent="0.2">
      <c r="A129" s="48"/>
      <c r="B129" s="50"/>
      <c r="C129" s="49"/>
      <c r="D129" s="49"/>
      <c r="E129" s="49"/>
      <c r="F129" s="49"/>
      <c r="G129" s="49"/>
      <c r="H129" s="49"/>
      <c r="I129" s="49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2.75" customHeight="1" x14ac:dyDescent="0.2">
      <c r="A130" s="48"/>
      <c r="B130" s="50"/>
      <c r="C130" s="49"/>
      <c r="D130" s="49"/>
      <c r="E130" s="49"/>
      <c r="F130" s="49"/>
      <c r="G130" s="49"/>
      <c r="H130" s="49"/>
      <c r="I130" s="49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2.75" customHeight="1" x14ac:dyDescent="0.2">
      <c r="A131" s="48"/>
      <c r="B131" s="50"/>
      <c r="C131" s="49"/>
      <c r="D131" s="49"/>
      <c r="E131" s="49"/>
      <c r="F131" s="49"/>
      <c r="G131" s="49"/>
      <c r="H131" s="49"/>
      <c r="I131" s="49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2.75" customHeight="1" x14ac:dyDescent="0.2">
      <c r="A132" s="48"/>
      <c r="B132" s="50"/>
      <c r="C132" s="49"/>
      <c r="D132" s="49"/>
      <c r="E132" s="49"/>
      <c r="F132" s="49"/>
      <c r="G132" s="49"/>
      <c r="H132" s="49"/>
      <c r="I132" s="49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2.75" customHeight="1" x14ac:dyDescent="0.2">
      <c r="A133" s="48"/>
      <c r="B133" s="50"/>
      <c r="C133" s="49"/>
      <c r="D133" s="49"/>
      <c r="E133" s="49"/>
      <c r="F133" s="49"/>
      <c r="G133" s="49"/>
      <c r="H133" s="49"/>
      <c r="I133" s="49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2.75" customHeight="1" x14ac:dyDescent="0.2">
      <c r="A134" s="48"/>
      <c r="B134" s="50"/>
      <c r="C134" s="49"/>
      <c r="D134" s="49"/>
      <c r="E134" s="49"/>
      <c r="F134" s="49"/>
      <c r="G134" s="49"/>
      <c r="H134" s="49"/>
      <c r="I134" s="49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2.75" customHeight="1" x14ac:dyDescent="0.2">
      <c r="A135" s="48"/>
      <c r="B135" s="50"/>
      <c r="C135" s="49"/>
      <c r="D135" s="49"/>
      <c r="E135" s="49"/>
      <c r="F135" s="49"/>
      <c r="G135" s="49"/>
      <c r="H135" s="49"/>
      <c r="I135" s="49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2.75" customHeight="1" x14ac:dyDescent="0.2">
      <c r="A136" s="48"/>
      <c r="B136" s="50"/>
      <c r="C136" s="49"/>
      <c r="D136" s="49"/>
      <c r="E136" s="49"/>
      <c r="F136" s="49"/>
      <c r="G136" s="49"/>
      <c r="H136" s="49"/>
      <c r="I136" s="49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2.75" customHeight="1" x14ac:dyDescent="0.2">
      <c r="A137" s="48"/>
      <c r="B137" s="50"/>
      <c r="C137" s="49"/>
      <c r="D137" s="49"/>
      <c r="E137" s="49"/>
      <c r="F137" s="49"/>
      <c r="G137" s="49"/>
      <c r="H137" s="49"/>
      <c r="I137" s="49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2.75" customHeight="1" x14ac:dyDescent="0.2">
      <c r="A138" s="48"/>
      <c r="B138" s="50"/>
      <c r="C138" s="49"/>
      <c r="D138" s="49"/>
      <c r="E138" s="49"/>
      <c r="F138" s="49"/>
      <c r="G138" s="49"/>
      <c r="H138" s="49"/>
      <c r="I138" s="49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2.75" customHeight="1" x14ac:dyDescent="0.2">
      <c r="A139" s="48"/>
      <c r="B139" s="50"/>
      <c r="C139" s="49"/>
      <c r="D139" s="49"/>
      <c r="E139" s="49"/>
      <c r="F139" s="49"/>
      <c r="G139" s="49"/>
      <c r="H139" s="49"/>
      <c r="I139" s="49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2.75" customHeight="1" x14ac:dyDescent="0.2">
      <c r="A140" s="48"/>
      <c r="B140" s="50"/>
      <c r="C140" s="49"/>
      <c r="D140" s="49"/>
      <c r="E140" s="49"/>
      <c r="F140" s="49"/>
      <c r="G140" s="49"/>
      <c r="H140" s="49"/>
      <c r="I140" s="49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2.75" customHeight="1" x14ac:dyDescent="0.2">
      <c r="A141" s="48"/>
      <c r="B141" s="50"/>
      <c r="C141" s="49"/>
      <c r="D141" s="49"/>
      <c r="E141" s="49"/>
      <c r="F141" s="49"/>
      <c r="G141" s="49"/>
      <c r="H141" s="49"/>
      <c r="I141" s="49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2.75" customHeight="1" x14ac:dyDescent="0.2">
      <c r="A142" s="48"/>
      <c r="B142" s="50"/>
      <c r="C142" s="49"/>
      <c r="D142" s="49"/>
      <c r="E142" s="49"/>
      <c r="F142" s="49"/>
      <c r="G142" s="49"/>
      <c r="H142" s="49"/>
      <c r="I142" s="49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2.75" customHeight="1" x14ac:dyDescent="0.2">
      <c r="A143" s="48"/>
      <c r="B143" s="50"/>
      <c r="C143" s="49"/>
      <c r="D143" s="49"/>
      <c r="E143" s="49"/>
      <c r="F143" s="49"/>
      <c r="G143" s="49"/>
      <c r="H143" s="49"/>
      <c r="I143" s="49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2.75" customHeight="1" x14ac:dyDescent="0.2">
      <c r="A144" s="48"/>
      <c r="B144" s="50"/>
      <c r="C144" s="49"/>
      <c r="D144" s="49"/>
      <c r="E144" s="49"/>
      <c r="F144" s="49"/>
      <c r="G144" s="49"/>
      <c r="H144" s="49"/>
      <c r="I144" s="49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2.75" customHeight="1" x14ac:dyDescent="0.2">
      <c r="A145" s="48"/>
      <c r="B145" s="50"/>
      <c r="C145" s="49"/>
      <c r="D145" s="49"/>
      <c r="E145" s="49"/>
      <c r="F145" s="49"/>
      <c r="G145" s="49"/>
      <c r="H145" s="49"/>
      <c r="I145" s="49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2.75" customHeight="1" x14ac:dyDescent="0.2">
      <c r="A146" s="48"/>
      <c r="B146" s="50"/>
      <c r="C146" s="49"/>
      <c r="D146" s="49"/>
      <c r="E146" s="49"/>
      <c r="F146" s="49"/>
      <c r="G146" s="49"/>
      <c r="H146" s="49"/>
      <c r="I146" s="49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2.75" customHeight="1" x14ac:dyDescent="0.2">
      <c r="A147" s="48"/>
      <c r="B147" s="50"/>
      <c r="C147" s="49"/>
      <c r="D147" s="49"/>
      <c r="E147" s="49"/>
      <c r="F147" s="49"/>
      <c r="G147" s="49"/>
      <c r="H147" s="49"/>
      <c r="I147" s="49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2.75" customHeight="1" x14ac:dyDescent="0.2">
      <c r="A148" s="48"/>
      <c r="B148" s="50"/>
      <c r="C148" s="49"/>
      <c r="D148" s="49"/>
      <c r="E148" s="49"/>
      <c r="F148" s="49"/>
      <c r="G148" s="49"/>
      <c r="H148" s="49"/>
      <c r="I148" s="49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2.75" customHeight="1" x14ac:dyDescent="0.2">
      <c r="A149" s="48"/>
      <c r="B149" s="50"/>
      <c r="C149" s="49"/>
      <c r="D149" s="49"/>
      <c r="E149" s="49"/>
      <c r="F149" s="49"/>
      <c r="G149" s="49"/>
      <c r="H149" s="49"/>
      <c r="I149" s="49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2.75" customHeight="1" x14ac:dyDescent="0.2">
      <c r="A150" s="48"/>
      <c r="B150" s="50"/>
      <c r="C150" s="49"/>
      <c r="D150" s="49"/>
      <c r="E150" s="49"/>
      <c r="F150" s="49"/>
      <c r="G150" s="49"/>
      <c r="H150" s="49"/>
      <c r="I150" s="49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2.75" customHeight="1" x14ac:dyDescent="0.2">
      <c r="A151" s="48"/>
      <c r="B151" s="50"/>
      <c r="C151" s="49"/>
      <c r="D151" s="49"/>
      <c r="E151" s="49"/>
      <c r="F151" s="49"/>
      <c r="G151" s="49"/>
      <c r="H151" s="49"/>
      <c r="I151" s="49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2.75" customHeight="1" x14ac:dyDescent="0.2">
      <c r="A152" s="48"/>
      <c r="B152" s="50"/>
      <c r="C152" s="49"/>
      <c r="D152" s="49"/>
      <c r="E152" s="49"/>
      <c r="F152" s="49"/>
      <c r="G152" s="49"/>
      <c r="H152" s="49"/>
      <c r="I152" s="49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2.75" customHeight="1" x14ac:dyDescent="0.2">
      <c r="A153" s="48"/>
      <c r="B153" s="50"/>
      <c r="C153" s="49"/>
      <c r="D153" s="49"/>
      <c r="E153" s="49"/>
      <c r="F153" s="49"/>
      <c r="G153" s="49"/>
      <c r="H153" s="49"/>
      <c r="I153" s="49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2.75" customHeight="1" x14ac:dyDescent="0.2">
      <c r="A154" s="48"/>
      <c r="B154" s="50"/>
      <c r="C154" s="49"/>
      <c r="D154" s="49"/>
      <c r="E154" s="49"/>
      <c r="F154" s="49"/>
      <c r="G154" s="49"/>
      <c r="H154" s="49"/>
      <c r="I154" s="49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2.75" customHeight="1" x14ac:dyDescent="0.2">
      <c r="A155" s="48"/>
      <c r="B155" s="50"/>
      <c r="C155" s="49"/>
      <c r="D155" s="49"/>
      <c r="E155" s="49"/>
      <c r="F155" s="49"/>
      <c r="G155" s="49"/>
      <c r="H155" s="49"/>
      <c r="I155" s="49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2.75" customHeight="1" x14ac:dyDescent="0.2">
      <c r="A156" s="48"/>
      <c r="B156" s="50"/>
      <c r="C156" s="49"/>
      <c r="D156" s="49"/>
      <c r="E156" s="49"/>
      <c r="F156" s="49"/>
      <c r="G156" s="49"/>
      <c r="H156" s="49"/>
      <c r="I156" s="49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2.75" customHeight="1" x14ac:dyDescent="0.2">
      <c r="A157" s="48"/>
      <c r="B157" s="50"/>
      <c r="C157" s="49"/>
      <c r="D157" s="49"/>
      <c r="E157" s="49"/>
      <c r="F157" s="49"/>
      <c r="G157" s="49"/>
      <c r="H157" s="49"/>
      <c r="I157" s="49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2.75" customHeight="1" x14ac:dyDescent="0.2">
      <c r="A158" s="48"/>
      <c r="B158" s="50"/>
      <c r="C158" s="49"/>
      <c r="D158" s="49"/>
      <c r="E158" s="49"/>
      <c r="F158" s="49"/>
      <c r="G158" s="49"/>
      <c r="H158" s="49"/>
      <c r="I158" s="49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2.75" customHeight="1" x14ac:dyDescent="0.2">
      <c r="A159" s="48"/>
      <c r="B159" s="50"/>
      <c r="C159" s="49"/>
      <c r="D159" s="49"/>
      <c r="E159" s="49"/>
      <c r="F159" s="49"/>
      <c r="G159" s="49"/>
      <c r="H159" s="49"/>
      <c r="I159" s="49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2.75" customHeight="1" x14ac:dyDescent="0.2">
      <c r="A160" s="48"/>
      <c r="B160" s="50"/>
      <c r="C160" s="49"/>
      <c r="D160" s="49"/>
      <c r="E160" s="49"/>
      <c r="F160" s="49"/>
      <c r="G160" s="49"/>
      <c r="H160" s="49"/>
      <c r="I160" s="49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2.75" customHeight="1" x14ac:dyDescent="0.2">
      <c r="A161" s="48"/>
      <c r="B161" s="50"/>
      <c r="C161" s="49"/>
      <c r="D161" s="49"/>
      <c r="E161" s="49"/>
      <c r="F161" s="49"/>
      <c r="G161" s="49"/>
      <c r="H161" s="49"/>
      <c r="I161" s="49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2.75" customHeight="1" x14ac:dyDescent="0.2">
      <c r="A162" s="48"/>
      <c r="B162" s="50"/>
      <c r="C162" s="49"/>
      <c r="D162" s="49"/>
      <c r="E162" s="49"/>
      <c r="F162" s="49"/>
      <c r="G162" s="49"/>
      <c r="H162" s="49"/>
      <c r="I162" s="49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2.75" customHeight="1" x14ac:dyDescent="0.2">
      <c r="A163" s="48"/>
      <c r="B163" s="50"/>
      <c r="C163" s="49"/>
      <c r="D163" s="49"/>
      <c r="E163" s="49"/>
      <c r="F163" s="49"/>
      <c r="G163" s="49"/>
      <c r="H163" s="49"/>
      <c r="I163" s="49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2.75" customHeight="1" x14ac:dyDescent="0.2">
      <c r="A164" s="48"/>
      <c r="B164" s="50"/>
      <c r="C164" s="49"/>
      <c r="D164" s="49"/>
      <c r="E164" s="49"/>
      <c r="F164" s="49"/>
      <c r="G164" s="49"/>
      <c r="H164" s="49"/>
      <c r="I164" s="49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2.75" customHeight="1" x14ac:dyDescent="0.2">
      <c r="A165" s="48"/>
      <c r="B165" s="50"/>
      <c r="C165" s="49"/>
      <c r="D165" s="49"/>
      <c r="E165" s="49"/>
      <c r="F165" s="49"/>
      <c r="G165" s="49"/>
      <c r="H165" s="49"/>
      <c r="I165" s="49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2.75" customHeight="1" x14ac:dyDescent="0.2">
      <c r="A166" s="48"/>
      <c r="B166" s="50"/>
      <c r="C166" s="49"/>
      <c r="D166" s="49"/>
      <c r="E166" s="49"/>
      <c r="F166" s="49"/>
      <c r="G166" s="49"/>
      <c r="H166" s="49"/>
      <c r="I166" s="49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2.75" customHeight="1" x14ac:dyDescent="0.2">
      <c r="A167" s="48"/>
      <c r="B167" s="50"/>
      <c r="C167" s="49"/>
      <c r="D167" s="49"/>
      <c r="E167" s="49"/>
      <c r="F167" s="49"/>
      <c r="G167" s="49"/>
      <c r="H167" s="49"/>
      <c r="I167" s="49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2.75" customHeight="1" x14ac:dyDescent="0.2">
      <c r="A168" s="48"/>
      <c r="B168" s="50"/>
      <c r="C168" s="49"/>
      <c r="D168" s="49"/>
      <c r="E168" s="49"/>
      <c r="F168" s="49"/>
      <c r="G168" s="49"/>
      <c r="H168" s="49"/>
      <c r="I168" s="49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2.75" customHeight="1" x14ac:dyDescent="0.2">
      <c r="A169" s="48"/>
      <c r="B169" s="50"/>
      <c r="C169" s="49"/>
      <c r="D169" s="49"/>
      <c r="E169" s="49"/>
      <c r="F169" s="49"/>
      <c r="G169" s="49"/>
      <c r="H169" s="49"/>
      <c r="I169" s="49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2.75" customHeight="1" x14ac:dyDescent="0.2">
      <c r="A170" s="48"/>
      <c r="B170" s="50"/>
      <c r="C170" s="49"/>
      <c r="D170" s="49"/>
      <c r="E170" s="49"/>
      <c r="F170" s="49"/>
      <c r="G170" s="49"/>
      <c r="H170" s="49"/>
      <c r="I170" s="49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2.75" customHeight="1" x14ac:dyDescent="0.2">
      <c r="A171" s="48"/>
      <c r="B171" s="50"/>
      <c r="C171" s="49"/>
      <c r="D171" s="49"/>
      <c r="E171" s="49"/>
      <c r="F171" s="49"/>
      <c r="G171" s="49"/>
      <c r="H171" s="49"/>
      <c r="I171" s="49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2.75" customHeight="1" x14ac:dyDescent="0.2">
      <c r="A172" s="48"/>
      <c r="B172" s="50"/>
      <c r="C172" s="49"/>
      <c r="D172" s="49"/>
      <c r="E172" s="49"/>
      <c r="F172" s="49"/>
      <c r="G172" s="49"/>
      <c r="H172" s="49"/>
      <c r="I172" s="49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2.75" customHeight="1" x14ac:dyDescent="0.2">
      <c r="A173" s="48"/>
      <c r="B173" s="50"/>
      <c r="C173" s="49"/>
      <c r="D173" s="49"/>
      <c r="E173" s="49"/>
      <c r="F173" s="49"/>
      <c r="G173" s="49"/>
      <c r="H173" s="49"/>
      <c r="I173" s="49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2.75" customHeight="1" x14ac:dyDescent="0.2">
      <c r="A174" s="48"/>
      <c r="B174" s="50"/>
      <c r="C174" s="49"/>
      <c r="D174" s="49"/>
      <c r="E174" s="49"/>
      <c r="F174" s="49"/>
      <c r="G174" s="49"/>
      <c r="H174" s="49"/>
      <c r="I174" s="49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2.75" customHeight="1" x14ac:dyDescent="0.2">
      <c r="A175" s="48"/>
      <c r="B175" s="50"/>
      <c r="C175" s="49"/>
      <c r="D175" s="49"/>
      <c r="E175" s="49"/>
      <c r="F175" s="49"/>
      <c r="G175" s="49"/>
      <c r="H175" s="49"/>
      <c r="I175" s="49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2.75" customHeight="1" x14ac:dyDescent="0.2">
      <c r="A176" s="48"/>
      <c r="B176" s="50"/>
      <c r="C176" s="49"/>
      <c r="D176" s="49"/>
      <c r="E176" s="49"/>
      <c r="F176" s="49"/>
      <c r="G176" s="49"/>
      <c r="H176" s="49"/>
      <c r="I176" s="49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2.75" customHeight="1" x14ac:dyDescent="0.2">
      <c r="A177" s="48"/>
      <c r="B177" s="50"/>
      <c r="C177" s="49"/>
      <c r="D177" s="49"/>
      <c r="E177" s="49"/>
      <c r="F177" s="49"/>
      <c r="G177" s="49"/>
      <c r="H177" s="49"/>
      <c r="I177" s="49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2.75" customHeight="1" x14ac:dyDescent="0.2">
      <c r="A178" s="48"/>
      <c r="B178" s="50"/>
      <c r="C178" s="49"/>
      <c r="D178" s="49"/>
      <c r="E178" s="49"/>
      <c r="F178" s="49"/>
      <c r="G178" s="49"/>
      <c r="H178" s="49"/>
      <c r="I178" s="49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2.75" customHeight="1" x14ac:dyDescent="0.2">
      <c r="A179" s="48"/>
      <c r="B179" s="50"/>
      <c r="C179" s="49"/>
      <c r="D179" s="49"/>
      <c r="E179" s="49"/>
      <c r="F179" s="49"/>
      <c r="G179" s="49"/>
      <c r="H179" s="49"/>
      <c r="I179" s="49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2.75" customHeight="1" x14ac:dyDescent="0.2">
      <c r="A180" s="48"/>
      <c r="B180" s="50"/>
      <c r="C180" s="49"/>
      <c r="D180" s="49"/>
      <c r="E180" s="49"/>
      <c r="F180" s="49"/>
      <c r="G180" s="49"/>
      <c r="H180" s="49"/>
      <c r="I180" s="49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2.75" customHeight="1" x14ac:dyDescent="0.2">
      <c r="A181" s="48"/>
      <c r="B181" s="50"/>
      <c r="C181" s="49"/>
      <c r="D181" s="49"/>
      <c r="E181" s="49"/>
      <c r="F181" s="49"/>
      <c r="G181" s="49"/>
      <c r="H181" s="49"/>
      <c r="I181" s="49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2.75" customHeight="1" x14ac:dyDescent="0.2">
      <c r="A182" s="48"/>
      <c r="B182" s="50"/>
      <c r="C182" s="49"/>
      <c r="D182" s="49"/>
      <c r="E182" s="49"/>
      <c r="F182" s="49"/>
      <c r="G182" s="49"/>
      <c r="H182" s="49"/>
      <c r="I182" s="49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2.75" customHeight="1" x14ac:dyDescent="0.2">
      <c r="A183" s="48"/>
      <c r="B183" s="50"/>
      <c r="C183" s="49"/>
      <c r="D183" s="49"/>
      <c r="E183" s="49"/>
      <c r="F183" s="49"/>
      <c r="G183" s="49"/>
      <c r="H183" s="49"/>
      <c r="I183" s="49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2.75" customHeight="1" x14ac:dyDescent="0.2">
      <c r="A184" s="48"/>
      <c r="B184" s="50"/>
      <c r="C184" s="49"/>
      <c r="D184" s="49"/>
      <c r="E184" s="49"/>
      <c r="F184" s="49"/>
      <c r="G184" s="49"/>
      <c r="H184" s="49"/>
      <c r="I184" s="49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2.75" customHeight="1" x14ac:dyDescent="0.2">
      <c r="A185" s="48"/>
      <c r="B185" s="50"/>
      <c r="C185" s="49"/>
      <c r="D185" s="49"/>
      <c r="E185" s="49"/>
      <c r="F185" s="49"/>
      <c r="G185" s="49"/>
      <c r="H185" s="49"/>
      <c r="I185" s="49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2.75" customHeight="1" x14ac:dyDescent="0.2">
      <c r="A186" s="48"/>
      <c r="B186" s="50"/>
      <c r="C186" s="49"/>
      <c r="D186" s="49"/>
      <c r="E186" s="49"/>
      <c r="F186" s="49"/>
      <c r="G186" s="49"/>
      <c r="H186" s="49"/>
      <c r="I186" s="49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2.75" customHeight="1" x14ac:dyDescent="0.2">
      <c r="A187" s="48"/>
      <c r="B187" s="50"/>
      <c r="C187" s="49"/>
      <c r="D187" s="49"/>
      <c r="E187" s="49"/>
      <c r="F187" s="49"/>
      <c r="G187" s="49"/>
      <c r="H187" s="49"/>
      <c r="I187" s="49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2.75" customHeight="1" x14ac:dyDescent="0.2">
      <c r="A188" s="48"/>
      <c r="B188" s="50"/>
      <c r="C188" s="49"/>
      <c r="D188" s="49"/>
      <c r="E188" s="49"/>
      <c r="F188" s="49"/>
      <c r="G188" s="49"/>
      <c r="H188" s="49"/>
      <c r="I188" s="49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2.75" customHeight="1" x14ac:dyDescent="0.2">
      <c r="A189" s="48"/>
      <c r="B189" s="50"/>
      <c r="C189" s="49"/>
      <c r="D189" s="49"/>
      <c r="E189" s="49"/>
      <c r="F189" s="49"/>
      <c r="G189" s="49"/>
      <c r="H189" s="49"/>
      <c r="I189" s="49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2.75" customHeight="1" x14ac:dyDescent="0.2">
      <c r="A190" s="48"/>
      <c r="B190" s="50"/>
      <c r="C190" s="49"/>
      <c r="D190" s="49"/>
      <c r="E190" s="49"/>
      <c r="F190" s="49"/>
      <c r="G190" s="49"/>
      <c r="H190" s="49"/>
      <c r="I190" s="49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2.75" customHeight="1" x14ac:dyDescent="0.2">
      <c r="A191" s="48"/>
      <c r="B191" s="50"/>
      <c r="C191" s="49"/>
      <c r="D191" s="49"/>
      <c r="E191" s="49"/>
      <c r="F191" s="49"/>
      <c r="G191" s="49"/>
      <c r="H191" s="49"/>
      <c r="I191" s="49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2.75" customHeight="1" x14ac:dyDescent="0.2">
      <c r="A192" s="48"/>
      <c r="B192" s="50"/>
      <c r="C192" s="49"/>
      <c r="D192" s="49"/>
      <c r="E192" s="49"/>
      <c r="F192" s="49"/>
      <c r="G192" s="49"/>
      <c r="H192" s="49"/>
      <c r="I192" s="49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2.75" customHeight="1" x14ac:dyDescent="0.2">
      <c r="A193" s="48"/>
      <c r="B193" s="50"/>
      <c r="C193" s="49"/>
      <c r="D193" s="49"/>
      <c r="E193" s="49"/>
      <c r="F193" s="49"/>
      <c r="G193" s="49"/>
      <c r="H193" s="49"/>
      <c r="I193" s="49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2.75" customHeight="1" x14ac:dyDescent="0.2">
      <c r="A194" s="48"/>
      <c r="B194" s="50"/>
      <c r="C194" s="49"/>
      <c r="D194" s="49"/>
      <c r="E194" s="49"/>
      <c r="F194" s="49"/>
      <c r="G194" s="49"/>
      <c r="H194" s="49"/>
      <c r="I194" s="49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2.75" customHeight="1" x14ac:dyDescent="0.2">
      <c r="A195" s="48"/>
      <c r="B195" s="50"/>
      <c r="C195" s="49"/>
      <c r="D195" s="49"/>
      <c r="E195" s="49"/>
      <c r="F195" s="49"/>
      <c r="G195" s="49"/>
      <c r="H195" s="49"/>
      <c r="I195" s="49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2.75" customHeight="1" x14ac:dyDescent="0.2">
      <c r="A196" s="48"/>
      <c r="B196" s="50"/>
      <c r="C196" s="49"/>
      <c r="D196" s="49"/>
      <c r="E196" s="49"/>
      <c r="F196" s="49"/>
      <c r="G196" s="49"/>
      <c r="H196" s="49"/>
      <c r="I196" s="49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2.75" customHeight="1" x14ac:dyDescent="0.2">
      <c r="A197" s="48"/>
      <c r="B197" s="50"/>
      <c r="C197" s="49"/>
      <c r="D197" s="49"/>
      <c r="E197" s="49"/>
      <c r="F197" s="49"/>
      <c r="G197" s="49"/>
      <c r="H197" s="49"/>
      <c r="I197" s="49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2.75" customHeight="1" x14ac:dyDescent="0.2">
      <c r="A198" s="48"/>
      <c r="B198" s="50"/>
      <c r="C198" s="49"/>
      <c r="D198" s="49"/>
      <c r="E198" s="49"/>
      <c r="F198" s="49"/>
      <c r="G198" s="49"/>
      <c r="H198" s="49"/>
      <c r="I198" s="49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2.75" customHeight="1" x14ac:dyDescent="0.2">
      <c r="A199" s="48"/>
      <c r="B199" s="50"/>
      <c r="C199" s="49"/>
      <c r="D199" s="49"/>
      <c r="E199" s="49"/>
      <c r="F199" s="49"/>
      <c r="G199" s="49"/>
      <c r="H199" s="49"/>
      <c r="I199" s="49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2.75" customHeight="1" x14ac:dyDescent="0.2">
      <c r="A200" s="48"/>
      <c r="B200" s="50"/>
      <c r="C200" s="49"/>
      <c r="D200" s="49"/>
      <c r="E200" s="49"/>
      <c r="F200" s="49"/>
      <c r="G200" s="49"/>
      <c r="H200" s="49"/>
      <c r="I200" s="49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2.75" customHeight="1" x14ac:dyDescent="0.2">
      <c r="A201" s="48"/>
      <c r="B201" s="50"/>
      <c r="C201" s="49"/>
      <c r="D201" s="49"/>
      <c r="E201" s="49"/>
      <c r="F201" s="49"/>
      <c r="G201" s="49"/>
      <c r="H201" s="49"/>
      <c r="I201" s="49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2.75" customHeight="1" x14ac:dyDescent="0.2">
      <c r="A202" s="48"/>
      <c r="B202" s="50"/>
      <c r="C202" s="49"/>
      <c r="D202" s="49"/>
      <c r="E202" s="49"/>
      <c r="F202" s="49"/>
      <c r="G202" s="49"/>
      <c r="H202" s="49"/>
      <c r="I202" s="49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2.75" customHeight="1" x14ac:dyDescent="0.2">
      <c r="A203" s="48"/>
      <c r="B203" s="50"/>
      <c r="C203" s="49"/>
      <c r="D203" s="49"/>
      <c r="E203" s="49"/>
      <c r="F203" s="49"/>
      <c r="G203" s="49"/>
      <c r="H203" s="49"/>
      <c r="I203" s="49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2.75" customHeight="1" x14ac:dyDescent="0.2">
      <c r="A204" s="48"/>
      <c r="B204" s="50"/>
      <c r="C204" s="49"/>
      <c r="D204" s="49"/>
      <c r="E204" s="49"/>
      <c r="F204" s="49"/>
      <c r="G204" s="49"/>
      <c r="H204" s="49"/>
      <c r="I204" s="49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2.75" customHeight="1" x14ac:dyDescent="0.2">
      <c r="A205" s="48"/>
      <c r="B205" s="50"/>
      <c r="C205" s="49"/>
      <c r="D205" s="49"/>
      <c r="E205" s="49"/>
      <c r="F205" s="49"/>
      <c r="G205" s="49"/>
      <c r="H205" s="49"/>
      <c r="I205" s="49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2.75" customHeight="1" x14ac:dyDescent="0.2">
      <c r="A206" s="48"/>
      <c r="B206" s="50"/>
      <c r="C206" s="49"/>
      <c r="D206" s="49"/>
      <c r="E206" s="49"/>
      <c r="F206" s="49"/>
      <c r="G206" s="49"/>
      <c r="H206" s="49"/>
      <c r="I206" s="49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2.75" customHeight="1" x14ac:dyDescent="0.2">
      <c r="A207" s="48"/>
      <c r="B207" s="50"/>
      <c r="C207" s="49"/>
      <c r="D207" s="49"/>
      <c r="E207" s="49"/>
      <c r="F207" s="49"/>
      <c r="G207" s="49"/>
      <c r="H207" s="49"/>
      <c r="I207" s="49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2.75" customHeight="1" x14ac:dyDescent="0.2">
      <c r="A208" s="48"/>
      <c r="B208" s="50"/>
      <c r="C208" s="49"/>
      <c r="D208" s="49"/>
      <c r="E208" s="49"/>
      <c r="F208" s="49"/>
      <c r="G208" s="49"/>
      <c r="H208" s="49"/>
      <c r="I208" s="49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2.75" customHeight="1" x14ac:dyDescent="0.2">
      <c r="A209" s="48"/>
      <c r="B209" s="50"/>
      <c r="C209" s="49"/>
      <c r="D209" s="49"/>
      <c r="E209" s="49"/>
      <c r="F209" s="49"/>
      <c r="G209" s="49"/>
      <c r="H209" s="49"/>
      <c r="I209" s="49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2.75" customHeight="1" x14ac:dyDescent="0.2">
      <c r="A210" s="48"/>
      <c r="B210" s="50"/>
      <c r="C210" s="49"/>
      <c r="D210" s="49"/>
      <c r="E210" s="49"/>
      <c r="F210" s="49"/>
      <c r="G210" s="49"/>
      <c r="H210" s="49"/>
      <c r="I210" s="49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2.75" customHeight="1" x14ac:dyDescent="0.2">
      <c r="A211" s="48"/>
      <c r="B211" s="50"/>
      <c r="C211" s="49"/>
      <c r="D211" s="49"/>
      <c r="E211" s="49"/>
      <c r="F211" s="49"/>
      <c r="G211" s="49"/>
      <c r="H211" s="49"/>
      <c r="I211" s="49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2.75" customHeight="1" x14ac:dyDescent="0.2">
      <c r="A212" s="48"/>
      <c r="B212" s="50"/>
      <c r="C212" s="49"/>
      <c r="D212" s="49"/>
      <c r="E212" s="49"/>
      <c r="F212" s="49"/>
      <c r="G212" s="49"/>
      <c r="H212" s="49"/>
      <c r="I212" s="49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2.75" customHeight="1" x14ac:dyDescent="0.2">
      <c r="A213" s="48"/>
      <c r="B213" s="50"/>
      <c r="C213" s="49"/>
      <c r="D213" s="49"/>
      <c r="E213" s="49"/>
      <c r="F213" s="49"/>
      <c r="G213" s="49"/>
      <c r="H213" s="49"/>
      <c r="I213" s="49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2.75" customHeight="1" x14ac:dyDescent="0.2">
      <c r="A214" s="48"/>
      <c r="B214" s="50"/>
      <c r="C214" s="49"/>
      <c r="D214" s="49"/>
      <c r="E214" s="49"/>
      <c r="F214" s="49"/>
      <c r="G214" s="49"/>
      <c r="H214" s="49"/>
      <c r="I214" s="49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2.75" customHeight="1" x14ac:dyDescent="0.2">
      <c r="A215" s="48"/>
      <c r="B215" s="50"/>
      <c r="C215" s="49"/>
      <c r="D215" s="49"/>
      <c r="E215" s="49"/>
      <c r="F215" s="49"/>
      <c r="G215" s="49"/>
      <c r="H215" s="49"/>
      <c r="I215" s="49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2.75" customHeight="1" x14ac:dyDescent="0.2">
      <c r="A216" s="48"/>
      <c r="B216" s="50"/>
      <c r="C216" s="49"/>
      <c r="D216" s="49"/>
      <c r="E216" s="49"/>
      <c r="F216" s="49"/>
      <c r="G216" s="49"/>
      <c r="H216" s="49"/>
      <c r="I216" s="49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2.75" customHeight="1" x14ac:dyDescent="0.2">
      <c r="A217" s="48"/>
      <c r="B217" s="50"/>
      <c r="C217" s="49"/>
      <c r="D217" s="49"/>
      <c r="E217" s="49"/>
      <c r="F217" s="49"/>
      <c r="G217" s="49"/>
      <c r="H217" s="49"/>
      <c r="I217" s="49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2.75" customHeight="1" x14ac:dyDescent="0.2">
      <c r="A218" s="48"/>
      <c r="B218" s="50"/>
      <c r="C218" s="49"/>
      <c r="D218" s="49"/>
      <c r="E218" s="49"/>
      <c r="F218" s="49"/>
      <c r="G218" s="49"/>
      <c r="H218" s="49"/>
      <c r="I218" s="49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2.75" customHeight="1" x14ac:dyDescent="0.2">
      <c r="A219" s="48"/>
      <c r="B219" s="50"/>
      <c r="C219" s="49"/>
      <c r="D219" s="49"/>
      <c r="E219" s="49"/>
      <c r="F219" s="49"/>
      <c r="G219" s="49"/>
      <c r="H219" s="49"/>
      <c r="I219" s="49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2.75" customHeight="1" x14ac:dyDescent="0.2">
      <c r="A220" s="48"/>
      <c r="B220" s="50"/>
      <c r="C220" s="49"/>
      <c r="D220" s="49"/>
      <c r="E220" s="49"/>
      <c r="F220" s="49"/>
      <c r="G220" s="49"/>
      <c r="H220" s="49"/>
      <c r="I220" s="49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2.75" customHeight="1" x14ac:dyDescent="0.2">
      <c r="A221" s="48"/>
      <c r="B221" s="50"/>
      <c r="C221" s="49"/>
      <c r="D221" s="49"/>
      <c r="E221" s="49"/>
      <c r="F221" s="49"/>
      <c r="G221" s="49"/>
      <c r="H221" s="49"/>
      <c r="I221" s="49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2.75" customHeight="1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2.75" customHeight="1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2.75" customHeight="1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2.75" customHeight="1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2.75" customHeight="1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2.75" customHeight="1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2.75" customHeight="1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2.75" customHeight="1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2.75" customHeight="1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2.75" customHeight="1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2.75" customHeight="1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2.75" customHeight="1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2.75" customHeight="1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2.75" customHeight="1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2.75" customHeight="1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2.75" customHeight="1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2.75" customHeight="1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2.75" customHeight="1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2.75" customHeight="1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2.75" customHeight="1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2.75" customHeight="1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2.75" customHeight="1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2.75" customHeight="1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2.75" customHeight="1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2.75" customHeight="1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2.75" customHeight="1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2.75" customHeight="1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2.75" customHeight="1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2.75" customHeight="1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2.75" customHeight="1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2.75" customHeight="1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2.75" customHeight="1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2.75" customHeight="1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2.75" customHeight="1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2.75" customHeight="1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2.75" customHeight="1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2.75" customHeight="1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2.75" customHeight="1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2.75" customHeight="1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2.75" customHeight="1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2.75" customHeight="1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2.75" customHeight="1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2.75" customHeight="1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2.75" customHeight="1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2.75" customHeight="1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2.75" customHeight="1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2.75" customHeight="1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2.75" customHeight="1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2.75" customHeight="1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2.75" customHeight="1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2.75" customHeight="1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2.7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2.7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2.7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2.7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2.7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2.7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2.7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2.7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2.7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2.7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2.7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2.7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2.7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2.7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2.7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2.7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2.7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2.7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2.7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2.7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2.7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2.7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2.7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2.7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2.7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2.7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2.7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2.7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2.7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2.7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2.7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2.7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2.7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2.7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2.7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2.7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2.7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2.7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2.7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2.7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2.7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2.7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2.7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2.7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2.7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2.7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2.7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2.7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2.7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2.7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2.7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2.7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2.7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2.7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2.7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2.7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2.7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2.7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2.7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2.7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2.7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2.7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2.7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2.7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2.7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2.7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2.7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2.7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2.7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2.7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2.7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2.7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2.7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2.7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2.7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2.7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2.7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2.7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2.7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2.7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2.7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2.7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2.7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2.7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2.7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2.7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2.7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2.7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2.7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2.7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2.7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2.7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2.7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2.7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2.7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2.7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2.7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2.7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2.7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2.7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2.7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2.7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2.7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2.7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2.7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2.7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2.7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2.7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2.7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2.7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2.7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2.7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2.7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2.7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2.7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2.7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2.7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2.7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2.7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2.7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2.7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2.7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2.7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2.7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2.7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2.7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2.7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2.7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2.7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2.7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2.7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2.7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2.7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2.7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2.7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2.7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2.7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2.7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2.7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2.7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2.7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2.7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2.7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2.7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2.7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2.7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2.7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2.7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2.7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2.7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2.7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2.7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2.7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2.7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2.7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2.7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2.7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2.7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2.7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2.7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2.7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2.7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2.7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2.7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2.7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2.7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2.7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2.7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2.7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2.7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2.7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2.7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2.7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2.7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2.7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2.7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2.7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2.7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2.7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2.7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2.7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2.7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2.7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2.7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2.7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2.7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2.7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2.7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2.7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2.7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2.7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2.7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2.7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2.7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2.7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2.7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2.7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2.7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2.7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2.7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2.7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2.7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2.7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2.7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2.7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2.7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2.7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2.7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2.7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2.7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2.7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2.7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2.7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2.7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2.7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2.7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2.7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2.7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2.7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2.7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2.7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2.7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2.7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2.7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2.7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2.7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2.7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2.7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2.7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2.7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2.7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2.7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2.7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2.7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2.7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2.7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2.7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2.7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2.7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2.7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2.7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2.7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2.7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2.7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2.7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2.7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2.7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2.7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2.7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2.7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2.7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2.7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2.7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2.7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2.7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2.7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2.7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2.7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2.7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2.7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2.7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2.7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2.7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2.7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2.7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2.7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2.7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2.7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2.7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2.7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2.7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2.7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2.7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2.7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2.7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2.7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2.7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2.7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2.7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2.7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2.7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2.7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2.7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2.7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2.7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2.7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2.7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2.7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2.7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2.7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2.7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2.7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2.7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2.7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2.7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2.7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2.7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2.7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2.7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2.7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2.7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2.7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2.7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2.7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2.7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2.7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2.7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2.7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2.7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2.7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2.7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2.7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2.7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2.7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2.7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2.7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2.7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2.7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2.7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2.7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2.7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2.7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2.7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2.7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2.7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2.7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2.7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2.7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2.7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2.7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2.7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2.7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2.7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2.7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2.7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2.7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2.7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2.7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2.7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2.7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2.7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2.7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2.7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2.7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2.7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2.7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2.7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2.7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2.7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2.7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2.7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2.7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2.7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2.7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2.7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2.7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2.7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2.7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2.7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2.7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2.7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2.7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2.7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2.7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2.7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2.7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2.7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2.7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2.7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2.7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2.7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2.7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2.7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2.7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2.7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2.7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2.7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2.7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2.7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2.7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2.7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2.7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2.7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2.7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2.7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2.7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2.7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2.7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2.7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2.7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2.7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2.7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2.7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2.7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2.7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2.7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2.7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2.7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2.7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2.7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2.7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2.7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2.7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2.7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2.7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2.7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2.7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2.7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2.7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2.7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2.7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2.7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2.7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2.7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2.7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2.7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2.7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2.7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2.7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2.7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2.7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2.7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2.7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2.7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2.7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2.7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2.7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2.7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2.7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2.7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2.7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2.7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2.7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2.7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2.7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2.7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2.7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2.7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2.7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2.7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2.7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2.7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2.7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2.7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2.7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2.7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2.7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2.7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2.7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2.7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2.7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2.7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2.7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2.7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2.7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2.7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2.7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2.7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2.7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2.7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2.7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2.7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2.7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2.7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2.7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2.7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2.7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2.7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2.7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2.7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2.7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2.7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2.7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2.7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2.7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2.7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2.7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2.7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2.7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2.7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2.7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2.7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2.7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2.7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2.7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2.7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2.7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2.7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2.7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2.7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2.7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2.7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2.7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2.7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2.7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2.7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2.7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2.7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2.7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2.7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2.7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2.7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2.7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2.7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2.7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2.7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2.7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2.7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2.7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2.7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2.7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2.7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2.7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2.7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2.7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2.7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2.7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2.7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2.7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2.7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2.7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2.7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2.7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2.7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2.7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2.7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2.7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2.7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2.7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2.7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2.7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2.7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2.7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2.7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2.7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2.7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2.7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2.7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2.7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2.7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2.7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2.7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2.7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2.7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2.7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2.7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2.7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2.7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2.7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2.7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2.7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2.7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2.7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2.7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2.7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2.7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2.7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2.7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2.7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2.7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2.7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2.7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2.7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2.7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2.7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2.7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2.7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2.7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2.7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2.7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2.7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2.7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2.7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2.7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2.7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2.7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2.7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2.7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2.7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2.7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2.7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2.7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2.7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2.7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2.7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2.7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2.7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2.7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2.7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2.7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2.7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2.7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2.7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2.7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2.7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2.7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2.7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2.7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2.7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2.7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2.7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2.7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2.7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2.7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2.7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2.7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2.7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2.7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2.7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2.7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2.7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2.7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2.7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2.7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2.7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2.7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2.7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2.7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2.7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2.7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2.7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2.7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2.7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2.7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2.7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2.7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2.7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2.7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2.7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2.7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2.7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2.7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2.7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2.7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2.7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2.7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2.7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2.7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2.7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2.7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2.7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2.7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2.7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2.7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2.7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2.7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2.7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2.7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2.7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2.7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2.7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2.7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2.7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2.7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2.7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2.7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2.7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2.7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2.7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2.7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2.7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2.7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2.7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2.7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2.7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2.7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2.7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2.7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2.7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2.7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2.7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2.7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2.7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2.7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2.7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2.7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2.7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2.7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2.7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2.7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2.7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2.7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2.7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2.7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2.7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2.7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2.7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2.7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2.7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2.7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2.7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2.7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2.7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2.7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2.7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2.7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2.7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2.7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2.7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2.7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2.7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2.7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2.7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2.7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2.7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2.7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2.7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2.7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2.7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2.7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2.7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2.7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2.7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2.7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2.7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2.7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2.7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2.7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2.7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2.7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2.7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2.7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2.7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2.7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2.7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2.7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2.7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</sheetData>
  <hyperlinks>
    <hyperlink ref="A5" location="INDICE!A8" display="VOLVER AL INDICE" xr:uid="{4FCF18ED-4785-4E6A-9470-85302FEEE2E2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Y988"/>
  <sheetViews>
    <sheetView zoomScale="130" zoomScaleNormal="130" workbookViewId="0">
      <pane xSplit="1" ySplit="9" topLeftCell="B100" activePane="bottomRight" state="frozen"/>
      <selection pane="topRight" activeCell="B1" sqref="B1"/>
      <selection pane="bottomLeft" activeCell="A10" sqref="A10"/>
      <selection pane="bottomRight" activeCell="A4" sqref="A4"/>
    </sheetView>
  </sheetViews>
  <sheetFormatPr baseColWidth="10" defaultColWidth="14.42578125" defaultRowHeight="15" customHeight="1" x14ac:dyDescent="0.2"/>
  <cols>
    <col min="1" max="1" width="9.85546875" customWidth="1"/>
    <col min="2" max="6" width="14.28515625" customWidth="1"/>
    <col min="7" max="25" width="11.5703125" customWidth="1"/>
  </cols>
  <sheetData>
    <row r="1" spans="1:25" ht="3.75" customHeight="1" x14ac:dyDescent="0.2">
      <c r="A1" s="57"/>
      <c r="B1" s="58"/>
      <c r="C1" s="30"/>
      <c r="D1" s="30"/>
      <c r="E1" s="30"/>
      <c r="F1" s="31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</row>
    <row r="2" spans="1:25" ht="12.75" customHeight="1" x14ac:dyDescent="0.2">
      <c r="A2" s="59" t="s">
        <v>14</v>
      </c>
      <c r="B2" s="361" t="s">
        <v>106</v>
      </c>
      <c r="C2" s="321"/>
      <c r="D2" s="321"/>
      <c r="E2" s="321"/>
      <c r="F2" s="322"/>
      <c r="G2" s="39"/>
      <c r="H2" s="35"/>
      <c r="I2" s="60"/>
      <c r="J2" s="61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</row>
    <row r="3" spans="1:25" ht="12.75" customHeight="1" x14ac:dyDescent="0.2">
      <c r="A3" s="59" t="s">
        <v>17</v>
      </c>
      <c r="B3" s="361" t="s">
        <v>177</v>
      </c>
      <c r="C3" s="321"/>
      <c r="D3" s="321"/>
      <c r="E3" s="321"/>
      <c r="F3" s="322"/>
      <c r="G3" s="39"/>
      <c r="H3" s="35"/>
      <c r="I3" s="35"/>
      <c r="J3" s="61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1:25" ht="22.5" x14ac:dyDescent="0.2">
      <c r="A4" s="296" t="s">
        <v>185</v>
      </c>
      <c r="B4" s="63"/>
      <c r="C4" s="64"/>
      <c r="D4" s="64"/>
      <c r="E4" s="64"/>
      <c r="F4" s="65"/>
      <c r="G4" s="39"/>
      <c r="H4" s="35"/>
      <c r="I4" s="35"/>
      <c r="J4" s="61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1:25" ht="4.5" customHeight="1" x14ac:dyDescent="0.2">
      <c r="A5" s="66"/>
      <c r="B5" s="67"/>
      <c r="C5" s="68"/>
      <c r="D5" s="68"/>
      <c r="E5" s="68"/>
      <c r="F5" s="69"/>
      <c r="G5" s="39"/>
      <c r="H5" s="35"/>
      <c r="I5" s="35"/>
      <c r="J5" s="61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</row>
    <row r="6" spans="1:25" ht="22.5" x14ac:dyDescent="0.2">
      <c r="A6" s="70" t="s">
        <v>36</v>
      </c>
      <c r="B6" s="71" t="s">
        <v>75</v>
      </c>
      <c r="C6" s="72" t="s">
        <v>67</v>
      </c>
      <c r="D6" s="72" t="s">
        <v>67</v>
      </c>
      <c r="E6" s="72" t="s">
        <v>67</v>
      </c>
      <c r="F6" s="73" t="s">
        <v>67</v>
      </c>
      <c r="G6" s="39"/>
      <c r="H6" s="35"/>
      <c r="I6" s="35"/>
      <c r="J6" s="61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</row>
    <row r="7" spans="1:25" ht="12.75" customHeight="1" x14ac:dyDescent="0.2">
      <c r="A7" s="62"/>
      <c r="B7" s="327" t="s">
        <v>12</v>
      </c>
      <c r="C7" s="321"/>
      <c r="D7" s="321"/>
      <c r="E7" s="321"/>
      <c r="F7" s="322"/>
      <c r="G7" s="39"/>
      <c r="H7" s="35"/>
      <c r="I7" s="35"/>
      <c r="J7" s="61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</row>
    <row r="8" spans="1:25" ht="20.25" customHeight="1" x14ac:dyDescent="0.2">
      <c r="A8" s="86" t="s">
        <v>38</v>
      </c>
      <c r="B8" s="545" t="s">
        <v>107</v>
      </c>
      <c r="C8" s="328" t="s">
        <v>108</v>
      </c>
      <c r="D8" s="329"/>
      <c r="E8" s="329"/>
      <c r="F8" s="330"/>
      <c r="G8" s="39"/>
      <c r="H8" s="35"/>
      <c r="I8" s="35"/>
      <c r="J8" s="61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ht="12.75" customHeight="1" x14ac:dyDescent="0.2">
      <c r="A9" s="62"/>
      <c r="B9" s="546"/>
      <c r="C9" s="54" t="s">
        <v>109</v>
      </c>
      <c r="D9" s="54" t="s">
        <v>110</v>
      </c>
      <c r="E9" s="54" t="s">
        <v>111</v>
      </c>
      <c r="F9" s="85" t="s">
        <v>112</v>
      </c>
      <c r="G9" s="39"/>
      <c r="H9" s="35"/>
      <c r="I9" s="35"/>
      <c r="J9" s="61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</row>
    <row r="10" spans="1:25" ht="12.75" customHeight="1" x14ac:dyDescent="0.2">
      <c r="A10" s="40">
        <v>2016.01</v>
      </c>
      <c r="B10" s="74">
        <v>9107.4699999999993</v>
      </c>
      <c r="C10" s="43"/>
      <c r="D10" s="43"/>
      <c r="E10" s="43"/>
      <c r="F10" s="75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5" ht="12.75" customHeight="1" x14ac:dyDescent="0.2">
      <c r="A11" s="40">
        <v>2016.02</v>
      </c>
      <c r="B11" s="42">
        <v>9241.75</v>
      </c>
      <c r="C11" s="519">
        <v>1.47E-2</v>
      </c>
      <c r="D11" s="520">
        <v>2.63E-2</v>
      </c>
      <c r="E11" s="520">
        <v>0</v>
      </c>
      <c r="F11" s="521">
        <v>1.34E-2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  <row r="12" spans="1:25" ht="12.75" customHeight="1" x14ac:dyDescent="0.2">
      <c r="A12" s="40">
        <v>2016.03</v>
      </c>
      <c r="B12" s="42">
        <v>9332.2000000000007</v>
      </c>
      <c r="C12" s="41">
        <v>9.7999999999999997E-3</v>
      </c>
      <c r="D12" s="41">
        <v>1.7000000000000001E-2</v>
      </c>
      <c r="E12" s="41">
        <v>0</v>
      </c>
      <c r="F12" s="44">
        <v>1.09E-2</v>
      </c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5" ht="12.75" customHeight="1" x14ac:dyDescent="0.2">
      <c r="A13" s="40">
        <v>2016.04</v>
      </c>
      <c r="B13" s="42">
        <v>10335.24</v>
      </c>
      <c r="C13" s="41">
        <v>0.1075</v>
      </c>
      <c r="D13" s="41">
        <v>1.95E-2</v>
      </c>
      <c r="E13" s="41">
        <v>0.21999476699825871</v>
      </c>
      <c r="F13" s="44">
        <v>0.14460000000000001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</row>
    <row r="14" spans="1:25" ht="12.75" customHeight="1" x14ac:dyDescent="0.2">
      <c r="A14" s="40">
        <v>2016.05</v>
      </c>
      <c r="B14" s="42">
        <v>10401.76</v>
      </c>
      <c r="C14" s="41">
        <v>6.4000000000000003E-3</v>
      </c>
      <c r="D14" s="41">
        <v>1.26E-2</v>
      </c>
      <c r="E14" s="41">
        <v>0</v>
      </c>
      <c r="F14" s="44">
        <v>3.3E-3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</row>
    <row r="15" spans="1:25" ht="12.75" customHeight="1" x14ac:dyDescent="0.2">
      <c r="A15" s="40">
        <v>2016.06</v>
      </c>
      <c r="B15" s="42">
        <v>10468.1</v>
      </c>
      <c r="C15" s="41">
        <v>6.4000000000000003E-3</v>
      </c>
      <c r="D15" s="41">
        <v>1.29E-2</v>
      </c>
      <c r="E15" s="41">
        <v>0</v>
      </c>
      <c r="F15" s="44">
        <v>2.0000000000000001E-4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25" ht="12.75" customHeight="1" x14ac:dyDescent="0.2">
      <c r="A16" s="40">
        <v>2016.07</v>
      </c>
      <c r="B16" s="42">
        <v>10566.16</v>
      </c>
      <c r="C16" s="41">
        <v>9.3999999999999986E-3</v>
      </c>
      <c r="D16" s="41">
        <v>1.77E-2</v>
      </c>
      <c r="E16" s="41">
        <v>0</v>
      </c>
      <c r="F16" s="44">
        <v>7.3000000000000001E-3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</row>
    <row r="17" spans="1:25" ht="12.75" customHeight="1" x14ac:dyDescent="0.2">
      <c r="A17" s="40">
        <v>2016.08</v>
      </c>
      <c r="B17" s="42">
        <v>10644.41</v>
      </c>
      <c r="C17" s="41">
        <v>7.4000000000000003E-3</v>
      </c>
      <c r="D17" s="41">
        <v>1.46E-2</v>
      </c>
      <c r="E17" s="41">
        <v>0</v>
      </c>
      <c r="F17" s="44">
        <v>1.2999999999999999E-3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5" ht="12.75" customHeight="1" x14ac:dyDescent="0.2">
      <c r="A18" s="40">
        <v>2016.09</v>
      </c>
      <c r="B18" s="42">
        <v>10683.68</v>
      </c>
      <c r="C18" s="41">
        <v>3.7000000000000002E-3</v>
      </c>
      <c r="D18" s="41">
        <v>8.1000000000000013E-3</v>
      </c>
      <c r="E18" s="41">
        <v>0</v>
      </c>
      <c r="F18" s="44">
        <v>-5.1000000000000004E-3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 ht="12.75" customHeight="1" x14ac:dyDescent="0.2">
      <c r="A19" s="40">
        <v>2016.1</v>
      </c>
      <c r="B19" s="42">
        <v>11164.53</v>
      </c>
      <c r="C19" s="41">
        <v>4.4999999999999998E-2</v>
      </c>
      <c r="D19" s="41">
        <v>6.3E-3</v>
      </c>
      <c r="E19" s="41">
        <v>9.8400000000000001E-2</v>
      </c>
      <c r="F19" s="44">
        <v>8.199999999999999E-3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</row>
    <row r="20" spans="1:25" ht="12.75" customHeight="1" x14ac:dyDescent="0.2">
      <c r="A20" s="40">
        <v>2016.11</v>
      </c>
      <c r="B20" s="42">
        <v>11230.41</v>
      </c>
      <c r="C20" s="41">
        <v>5.8999999999999999E-3</v>
      </c>
      <c r="D20" s="41">
        <v>1.21E-2</v>
      </c>
      <c r="E20" s="41">
        <v>0</v>
      </c>
      <c r="F20" s="44">
        <v>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</row>
    <row r="21" spans="1:25" ht="12.75" customHeight="1" x14ac:dyDescent="0.2">
      <c r="A21" s="40">
        <v>2016.12</v>
      </c>
      <c r="B21" s="42">
        <v>11292.7</v>
      </c>
      <c r="C21" s="41">
        <v>5.5000000000000005E-3</v>
      </c>
      <c r="D21" s="41">
        <v>1.11E-2</v>
      </c>
      <c r="E21" s="41">
        <v>0</v>
      </c>
      <c r="F21" s="44">
        <v>1.2999999999999999E-3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 ht="12.75" customHeight="1" x14ac:dyDescent="0.2">
      <c r="A22" s="40">
        <v>2017.01</v>
      </c>
      <c r="B22" s="42">
        <v>11757.56</v>
      </c>
      <c r="C22" s="41">
        <v>4.1200000000000001E-2</v>
      </c>
      <c r="D22" s="41">
        <v>2.9900000000000003E-2</v>
      </c>
      <c r="E22" s="41">
        <v>3.7400000000000003E-2</v>
      </c>
      <c r="F22" s="44">
        <v>0.14330000000000001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</row>
    <row r="23" spans="1:25" ht="12.75" customHeight="1" x14ac:dyDescent="0.2">
      <c r="A23" s="40">
        <v>2017.02</v>
      </c>
      <c r="B23" s="42">
        <v>11795.58</v>
      </c>
      <c r="C23" s="41">
        <v>3.2000000000000002E-3</v>
      </c>
      <c r="D23" s="41">
        <v>5.6999999999999993E-3</v>
      </c>
      <c r="E23" s="41">
        <v>0</v>
      </c>
      <c r="F23" s="44">
        <v>5.6000000000000008E-3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</row>
    <row r="24" spans="1:25" ht="12.75" customHeight="1" x14ac:dyDescent="0.2">
      <c r="A24" s="40">
        <v>2017.03</v>
      </c>
      <c r="B24" s="42">
        <v>11856.85</v>
      </c>
      <c r="C24" s="41">
        <v>5.1999999999999998E-3</v>
      </c>
      <c r="D24" s="41">
        <v>9.7000000000000003E-3</v>
      </c>
      <c r="E24" s="41">
        <v>0</v>
      </c>
      <c r="F24" s="44">
        <v>5.4000000000000003E-3</v>
      </c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</row>
    <row r="25" spans="1:25" ht="12.75" customHeight="1" x14ac:dyDescent="0.2">
      <c r="A25" s="40">
        <v>2017.04</v>
      </c>
      <c r="B25" s="42">
        <v>12471.08</v>
      </c>
      <c r="C25" s="41">
        <v>5.1799999999999999E-2</v>
      </c>
      <c r="D25" s="41">
        <v>8.3999999999999995E-3</v>
      </c>
      <c r="E25" s="41">
        <v>0.11</v>
      </c>
      <c r="F25" s="44">
        <v>4.8999999999999998E-3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</row>
    <row r="26" spans="1:25" ht="12.75" customHeight="1" x14ac:dyDescent="0.2">
      <c r="A26" s="40">
        <v>2017.05</v>
      </c>
      <c r="B26" s="42">
        <v>12534.87</v>
      </c>
      <c r="C26" s="41">
        <v>5.1000000000000004E-3</v>
      </c>
      <c r="D26" s="41">
        <v>1.1200000000000002E-2</v>
      </c>
      <c r="E26" s="41">
        <v>0</v>
      </c>
      <c r="F26" s="44">
        <v>-2.0999999999999999E-3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x14ac:dyDescent="0.2">
      <c r="A27" s="40">
        <v>2017.06</v>
      </c>
      <c r="B27" s="42">
        <v>12608.78</v>
      </c>
      <c r="C27" s="41">
        <v>5.8999999999999999E-3</v>
      </c>
      <c r="D27" s="41">
        <v>1.1200000000000002E-2</v>
      </c>
      <c r="E27" s="41">
        <v>0</v>
      </c>
      <c r="F27" s="44">
        <v>7.8000000000000005E-3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x14ac:dyDescent="0.2">
      <c r="A28" s="40">
        <v>2017.07</v>
      </c>
      <c r="B28" s="42">
        <v>13270.13</v>
      </c>
      <c r="C28" s="41">
        <v>5.2499999999999998E-2</v>
      </c>
      <c r="D28" s="41">
        <v>1.5100000000000001E-2</v>
      </c>
      <c r="E28" s="41">
        <v>0.1</v>
      </c>
      <c r="F28" s="44">
        <v>4.8999999999999998E-3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 ht="12.75" customHeight="1" x14ac:dyDescent="0.2">
      <c r="A29" s="40">
        <v>2017.08</v>
      </c>
      <c r="B29" s="42">
        <v>13451.49</v>
      </c>
      <c r="C29" s="41">
        <v>1.37E-2</v>
      </c>
      <c r="D29" s="41">
        <v>1.8600000000000002E-2</v>
      </c>
      <c r="E29" s="41">
        <v>0</v>
      </c>
      <c r="F29" s="44">
        <v>7.2599999999999998E-2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</row>
    <row r="30" spans="1:25" ht="12.75" customHeight="1" x14ac:dyDescent="0.2">
      <c r="A30" s="40">
        <v>2017.09</v>
      </c>
      <c r="B30" s="42">
        <v>13512.08</v>
      </c>
      <c r="C30" s="41">
        <v>4.5000000000000005E-3</v>
      </c>
      <c r="D30" s="41">
        <v>7.4000000000000003E-3</v>
      </c>
      <c r="E30" s="41">
        <v>0</v>
      </c>
      <c r="F30" s="44">
        <v>1.44E-2</v>
      </c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</row>
    <row r="31" spans="1:25" ht="12.75" customHeight="1" x14ac:dyDescent="0.2">
      <c r="A31" s="40">
        <v>2017.1</v>
      </c>
      <c r="B31" s="42">
        <v>13606.45</v>
      </c>
      <c r="C31" s="41">
        <v>6.9999999999999993E-3</v>
      </c>
      <c r="D31" s="41">
        <v>1.3600000000000001E-2</v>
      </c>
      <c r="E31" s="41">
        <v>0</v>
      </c>
      <c r="F31" s="44">
        <v>9.1999999999999998E-3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 ht="12.75" customHeight="1" x14ac:dyDescent="0.2">
      <c r="A32" s="40">
        <v>2017.11</v>
      </c>
      <c r="B32" s="42">
        <v>13747.16</v>
      </c>
      <c r="C32" s="41">
        <v>1.03E-2</v>
      </c>
      <c r="D32" s="41">
        <v>2.07E-2</v>
      </c>
      <c r="E32" s="41">
        <v>0</v>
      </c>
      <c r="F32" s="44">
        <v>8.8999999999999999E-3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</row>
    <row r="33" spans="1:25" ht="12.75" customHeight="1" x14ac:dyDescent="0.2">
      <c r="A33" s="40">
        <v>2017.12</v>
      </c>
      <c r="B33" s="42">
        <v>13870.97</v>
      </c>
      <c r="C33" s="41">
        <v>9.0000000000000011E-3</v>
      </c>
      <c r="D33" s="41">
        <v>1.8000000000000002E-2</v>
      </c>
      <c r="E33" s="41">
        <v>0</v>
      </c>
      <c r="F33" s="44">
        <v>6.8999999999999999E-3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</row>
    <row r="34" spans="1:25" ht="12.75" customHeight="1" x14ac:dyDescent="0.2">
      <c r="A34" s="40">
        <v>2018.01</v>
      </c>
      <c r="B34" s="42">
        <v>14029.91</v>
      </c>
      <c r="C34" s="41">
        <v>1.1399999999999999E-2</v>
      </c>
      <c r="D34" s="41">
        <v>1.15E-2</v>
      </c>
      <c r="E34" s="41">
        <v>0</v>
      </c>
      <c r="F34" s="44">
        <v>-1E-4</v>
      </c>
      <c r="G34" s="39"/>
      <c r="H34" s="76"/>
      <c r="I34" s="76"/>
      <c r="J34" s="76"/>
      <c r="K34" s="76"/>
      <c r="L34" s="77"/>
      <c r="M34" s="77"/>
      <c r="N34" s="77"/>
      <c r="O34" s="77"/>
      <c r="P34" s="39"/>
      <c r="Q34" s="39"/>
      <c r="R34" s="39"/>
      <c r="S34" s="39"/>
      <c r="T34" s="39"/>
      <c r="U34" s="39"/>
      <c r="V34" s="39"/>
      <c r="W34" s="39"/>
      <c r="X34" s="39"/>
      <c r="Y34" s="39"/>
    </row>
    <row r="35" spans="1:25" ht="12.75" customHeight="1" x14ac:dyDescent="0.2">
      <c r="A35" s="40">
        <v>2018.02</v>
      </c>
      <c r="B35" s="42">
        <v>14246.42</v>
      </c>
      <c r="C35" s="41">
        <v>1.54E-2</v>
      </c>
      <c r="D35" s="41">
        <v>1.3600000000000001E-2</v>
      </c>
      <c r="E35" s="41">
        <v>0</v>
      </c>
      <c r="F35" s="44">
        <v>1.8E-3</v>
      </c>
      <c r="G35" s="39"/>
      <c r="H35" s="76"/>
      <c r="I35" s="76"/>
      <c r="J35" s="76"/>
      <c r="K35" s="76"/>
      <c r="L35" s="77"/>
      <c r="M35" s="77"/>
      <c r="N35" s="77"/>
      <c r="O35" s="77"/>
      <c r="P35" s="39"/>
      <c r="Q35" s="39"/>
      <c r="R35" s="39"/>
      <c r="S35" s="39"/>
      <c r="T35" s="39"/>
      <c r="U35" s="39"/>
      <c r="V35" s="39"/>
      <c r="W35" s="39"/>
      <c r="X35" s="39"/>
      <c r="Y35" s="39"/>
    </row>
    <row r="36" spans="1:25" ht="12.75" customHeight="1" x14ac:dyDescent="0.2">
      <c r="A36" s="40">
        <v>2018.03</v>
      </c>
      <c r="B36" s="42">
        <v>14575.62</v>
      </c>
      <c r="C36" s="41">
        <v>2.3099999999999999E-2</v>
      </c>
      <c r="D36" s="41">
        <v>9.7000000000000003E-3</v>
      </c>
      <c r="E36" s="41">
        <v>1.3100000000000001E-2</v>
      </c>
      <c r="F36" s="44">
        <v>2.9999999999999997E-4</v>
      </c>
      <c r="G36" s="39"/>
      <c r="H36" s="76"/>
      <c r="I36" s="76"/>
      <c r="J36" s="76"/>
      <c r="K36" s="76"/>
      <c r="L36" s="77"/>
      <c r="M36" s="77"/>
      <c r="N36" s="77"/>
      <c r="O36" s="77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 ht="12.75" customHeight="1" x14ac:dyDescent="0.2">
      <c r="A37" s="40">
        <v>2018.04</v>
      </c>
      <c r="B37" s="42">
        <v>15450.65</v>
      </c>
      <c r="C37" s="41">
        <v>0.06</v>
      </c>
      <c r="D37" s="41">
        <v>1.0800000000000001E-2</v>
      </c>
      <c r="E37" s="41">
        <v>4.4000000000000004E-2</v>
      </c>
      <c r="F37" s="44">
        <v>5.1999999999999998E-3</v>
      </c>
      <c r="G37" s="39"/>
      <c r="H37" s="76"/>
      <c r="I37" s="76"/>
      <c r="J37" s="76"/>
      <c r="K37" s="76"/>
      <c r="L37" s="77"/>
      <c r="M37" s="77"/>
      <c r="N37" s="77"/>
      <c r="O37" s="77"/>
      <c r="P37" s="39"/>
      <c r="Q37" s="39"/>
      <c r="R37" s="39"/>
      <c r="S37" s="39"/>
      <c r="T37" s="39"/>
      <c r="U37" s="39"/>
      <c r="V37" s="39"/>
      <c r="W37" s="39"/>
      <c r="X37" s="39"/>
      <c r="Y37" s="39"/>
    </row>
    <row r="38" spans="1:25" ht="12.75" customHeight="1" x14ac:dyDescent="0.2">
      <c r="A38" s="40">
        <v>2018.05</v>
      </c>
      <c r="B38" s="42">
        <v>15846.68</v>
      </c>
      <c r="C38" s="41">
        <v>2.5600000000000001E-2</v>
      </c>
      <c r="D38" s="41">
        <v>2.5499999999999998E-2</v>
      </c>
      <c r="E38" s="41">
        <v>0</v>
      </c>
      <c r="F38" s="44">
        <v>1E-4</v>
      </c>
      <c r="G38" s="39"/>
      <c r="H38" s="76"/>
      <c r="I38" s="76"/>
      <c r="J38" s="76"/>
      <c r="K38" s="76"/>
      <c r="L38" s="77"/>
      <c r="M38" s="77"/>
      <c r="N38" s="77"/>
      <c r="O38" s="77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1:25" ht="12.75" customHeight="1" x14ac:dyDescent="0.2">
      <c r="A39" s="40">
        <v>2018.06</v>
      </c>
      <c r="B39" s="42">
        <v>16314.21</v>
      </c>
      <c r="C39" s="41">
        <v>2.9500000000000002E-2</v>
      </c>
      <c r="D39" s="41">
        <v>2.6000000000000002E-2</v>
      </c>
      <c r="E39" s="41">
        <v>0</v>
      </c>
      <c r="F39" s="44">
        <v>3.4999999999999996E-3</v>
      </c>
      <c r="G39" s="39"/>
      <c r="H39" s="76"/>
      <c r="I39" s="76"/>
      <c r="J39" s="76"/>
      <c r="K39" s="76"/>
      <c r="L39" s="77"/>
      <c r="M39" s="77"/>
      <c r="N39" s="77"/>
      <c r="O39" s="77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 ht="12.75" customHeight="1" x14ac:dyDescent="0.2">
      <c r="A40" s="40">
        <v>2018.07</v>
      </c>
      <c r="B40" s="42">
        <v>16776.57</v>
      </c>
      <c r="C40" s="41">
        <v>2.8300000000000002E-2</v>
      </c>
      <c r="D40" s="41">
        <v>2.7699999999999999E-2</v>
      </c>
      <c r="E40" s="41">
        <v>0</v>
      </c>
      <c r="F40" s="44">
        <v>5.9999999999999995E-4</v>
      </c>
      <c r="G40" s="39"/>
      <c r="H40" s="76"/>
      <c r="I40" s="76"/>
      <c r="J40" s="76"/>
      <c r="K40" s="76"/>
      <c r="L40" s="77"/>
      <c r="M40" s="77"/>
      <c r="N40" s="77"/>
      <c r="O40" s="77"/>
      <c r="P40" s="39"/>
      <c r="Q40" s="39"/>
      <c r="R40" s="39"/>
      <c r="S40" s="39"/>
      <c r="T40" s="39"/>
      <c r="U40" s="39"/>
      <c r="V40" s="39"/>
      <c r="W40" s="39"/>
      <c r="X40" s="39"/>
      <c r="Y40" s="39"/>
    </row>
    <row r="41" spans="1:25" ht="12.75" customHeight="1" x14ac:dyDescent="0.2">
      <c r="A41" s="40">
        <v>2018.08</v>
      </c>
      <c r="B41" s="42">
        <v>17366.43</v>
      </c>
      <c r="C41" s="41">
        <v>3.5200000000000002E-2</v>
      </c>
      <c r="D41" s="41">
        <v>1.3300000000000001E-2</v>
      </c>
      <c r="E41" s="41">
        <v>2.1000000000000001E-2</v>
      </c>
      <c r="F41" s="44">
        <v>8.9999999999999998E-4</v>
      </c>
      <c r="G41" s="39"/>
      <c r="H41" s="76"/>
      <c r="I41" s="76"/>
      <c r="J41" s="76"/>
      <c r="K41" s="76"/>
      <c r="L41" s="77"/>
      <c r="M41" s="77"/>
      <c r="N41" s="77"/>
      <c r="O41" s="77"/>
      <c r="P41" s="39"/>
      <c r="Q41" s="39"/>
      <c r="R41" s="39"/>
      <c r="S41" s="39"/>
      <c r="T41" s="39"/>
      <c r="U41" s="39"/>
      <c r="V41" s="39"/>
      <c r="W41" s="39"/>
      <c r="X41" s="39"/>
      <c r="Y41" s="39"/>
    </row>
    <row r="42" spans="1:25" ht="12.75" customHeight="1" x14ac:dyDescent="0.2">
      <c r="A42" s="40">
        <v>2018.09</v>
      </c>
      <c r="B42" s="42">
        <v>19203.5</v>
      </c>
      <c r="C42" s="41">
        <v>0.10580000000000001</v>
      </c>
      <c r="D42" s="41">
        <v>8.2100000000000006E-2</v>
      </c>
      <c r="E42" s="41">
        <v>1.7100000000000001E-2</v>
      </c>
      <c r="F42" s="44">
        <v>6.6E-3</v>
      </c>
      <c r="G42" s="39"/>
      <c r="H42" s="76"/>
      <c r="I42" s="76"/>
      <c r="J42" s="76"/>
      <c r="K42" s="76"/>
      <c r="L42" s="77"/>
      <c r="M42" s="77"/>
      <c r="N42" s="77"/>
      <c r="O42" s="77"/>
      <c r="P42" s="39"/>
      <c r="Q42" s="39"/>
      <c r="R42" s="39"/>
      <c r="S42" s="39"/>
      <c r="T42" s="39"/>
      <c r="U42" s="39"/>
      <c r="V42" s="39"/>
      <c r="W42" s="39"/>
      <c r="X42" s="39"/>
      <c r="Y42" s="39"/>
    </row>
    <row r="43" spans="1:25" ht="12.75" customHeight="1" x14ac:dyDescent="0.2">
      <c r="A43" s="40">
        <v>2018.1</v>
      </c>
      <c r="B43" s="42">
        <v>19480.560000000001</v>
      </c>
      <c r="C43" s="41">
        <v>1.44E-2</v>
      </c>
      <c r="D43" s="41">
        <v>1.38E-2</v>
      </c>
      <c r="E43" s="41">
        <v>0</v>
      </c>
      <c r="F43" s="44">
        <v>5.9999999999999995E-4</v>
      </c>
      <c r="G43" s="39"/>
      <c r="H43" s="76"/>
      <c r="I43" s="76"/>
      <c r="J43" s="76"/>
      <c r="K43" s="76"/>
      <c r="L43" s="77"/>
      <c r="M43" s="77"/>
      <c r="N43" s="77"/>
      <c r="O43" s="77"/>
      <c r="P43" s="39"/>
      <c r="Q43" s="39"/>
      <c r="R43" s="39"/>
      <c r="S43" s="39"/>
      <c r="T43" s="39"/>
      <c r="U43" s="39"/>
      <c r="V43" s="39"/>
      <c r="W43" s="39"/>
      <c r="X43" s="39"/>
      <c r="Y43" s="39"/>
    </row>
    <row r="44" spans="1:25" ht="12.75" customHeight="1" x14ac:dyDescent="0.2">
      <c r="A44" s="40">
        <v>2018.11</v>
      </c>
      <c r="B44" s="42">
        <v>20066.47</v>
      </c>
      <c r="C44" s="41">
        <v>3.0099999999999998E-2</v>
      </c>
      <c r="D44" s="41">
        <v>6.0000000000000001E-3</v>
      </c>
      <c r="E44" s="41">
        <v>2.3700000000000002E-2</v>
      </c>
      <c r="F44" s="44">
        <v>4.0000000000000002E-4</v>
      </c>
      <c r="G44" s="39"/>
      <c r="H44" s="76"/>
      <c r="I44" s="76"/>
      <c r="J44" s="76"/>
      <c r="K44" s="76"/>
      <c r="L44" s="77"/>
      <c r="M44" s="77"/>
      <c r="N44" s="77"/>
      <c r="O44" s="77"/>
      <c r="P44" s="39"/>
      <c r="Q44" s="39"/>
      <c r="R44" s="39"/>
      <c r="S44" s="39"/>
      <c r="T44" s="39"/>
      <c r="U44" s="39"/>
      <c r="V44" s="39"/>
      <c r="W44" s="39"/>
      <c r="X44" s="39"/>
      <c r="Y44" s="39"/>
    </row>
    <row r="45" spans="1:25" ht="12.75" customHeight="1" x14ac:dyDescent="0.2">
      <c r="A45" s="40">
        <v>2018.12</v>
      </c>
      <c r="B45" s="42">
        <v>20266.25</v>
      </c>
      <c r="C45" s="41">
        <v>0.01</v>
      </c>
      <c r="D45" s="41">
        <v>9.1999999999999998E-3</v>
      </c>
      <c r="E45" s="41">
        <v>0</v>
      </c>
      <c r="F45" s="44">
        <v>8.0000000000000004E-4</v>
      </c>
      <c r="G45" s="39"/>
      <c r="H45" s="76"/>
      <c r="I45" s="76"/>
      <c r="J45" s="76"/>
      <c r="K45" s="76"/>
      <c r="L45" s="77"/>
      <c r="M45" s="77"/>
      <c r="N45" s="77"/>
      <c r="O45" s="77"/>
      <c r="P45" s="39"/>
      <c r="Q45" s="39"/>
      <c r="R45" s="39"/>
      <c r="S45" s="39"/>
      <c r="T45" s="39"/>
      <c r="U45" s="39"/>
      <c r="V45" s="39"/>
      <c r="W45" s="39"/>
      <c r="X45" s="39"/>
      <c r="Y45" s="39"/>
    </row>
    <row r="46" spans="1:25" ht="12.75" customHeight="1" x14ac:dyDescent="0.2">
      <c r="A46" s="40">
        <v>2019.01</v>
      </c>
      <c r="B46" s="42">
        <v>20708.419999999998</v>
      </c>
      <c r="C46" s="78">
        <v>2.18E-2</v>
      </c>
      <c r="D46" s="78">
        <v>1.4499999999999999E-2</v>
      </c>
      <c r="E46" s="78">
        <v>0.03</v>
      </c>
      <c r="F46" s="79">
        <v>2.9700000000000001E-2</v>
      </c>
      <c r="G46" s="76"/>
      <c r="H46" s="76"/>
      <c r="I46" s="76"/>
      <c r="J46" s="76"/>
      <c r="K46" s="77"/>
      <c r="L46" s="77"/>
      <c r="M46" s="77"/>
      <c r="N46" s="77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</row>
    <row r="47" spans="1:25" ht="12.75" customHeight="1" x14ac:dyDescent="0.2">
      <c r="A47" s="40">
        <v>2019.02</v>
      </c>
      <c r="B47" s="42">
        <v>21023.82</v>
      </c>
      <c r="C47" s="78">
        <v>1.52E-2</v>
      </c>
      <c r="D47" s="78">
        <v>2.7099999999999999E-2</v>
      </c>
      <c r="E47" s="41">
        <v>0</v>
      </c>
      <c r="F47" s="79">
        <v>1.4199999999999999E-2</v>
      </c>
      <c r="G47" s="76"/>
      <c r="H47" s="76"/>
      <c r="I47" s="76"/>
      <c r="J47" s="76"/>
      <c r="K47" s="77"/>
      <c r="L47" s="77"/>
      <c r="M47" s="77"/>
      <c r="N47" s="77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</row>
    <row r="48" spans="1:25" ht="12.75" customHeight="1" x14ac:dyDescent="0.2">
      <c r="A48" s="40">
        <v>2019.03</v>
      </c>
      <c r="B48" s="42">
        <v>22205.32</v>
      </c>
      <c r="C48" s="78">
        <v>5.62E-2</v>
      </c>
      <c r="D48" s="78">
        <v>3.0499999999999999E-2</v>
      </c>
      <c r="E48" s="78">
        <v>7.0000000000000007E-2</v>
      </c>
      <c r="F48" s="79">
        <v>0.1754</v>
      </c>
      <c r="G48" s="76"/>
      <c r="H48" s="76"/>
      <c r="I48" s="76"/>
      <c r="J48" s="76"/>
      <c r="K48" s="77"/>
      <c r="L48" s="77"/>
      <c r="M48" s="77"/>
      <c r="N48" s="77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</row>
    <row r="49" spans="1:25" ht="12.75" customHeight="1" x14ac:dyDescent="0.2">
      <c r="A49" s="40">
        <v>2019.04</v>
      </c>
      <c r="B49" s="42">
        <v>23553.48</v>
      </c>
      <c r="C49" s="78">
        <v>6.0700000000000004E-2</v>
      </c>
      <c r="D49" s="78">
        <v>3.7400000000000003E-2</v>
      </c>
      <c r="E49" s="78">
        <v>0.1</v>
      </c>
      <c r="F49" s="79">
        <v>9.7000000000000003E-3</v>
      </c>
      <c r="G49" s="76"/>
      <c r="H49" s="76"/>
      <c r="I49" s="76"/>
      <c r="J49" s="76"/>
      <c r="K49" s="77"/>
      <c r="L49" s="77"/>
      <c r="M49" s="77"/>
      <c r="N49" s="77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</row>
    <row r="50" spans="1:25" ht="12.75" customHeight="1" x14ac:dyDescent="0.2">
      <c r="A50" s="40">
        <v>2019.05</v>
      </c>
      <c r="B50" s="42">
        <v>24349.09</v>
      </c>
      <c r="C50" s="78">
        <v>3.3799999999999997E-2</v>
      </c>
      <c r="D50" s="78">
        <v>2.4900000000000002E-2</v>
      </c>
      <c r="E50" s="78">
        <v>0.05</v>
      </c>
      <c r="F50" s="79">
        <v>1.6000000000000001E-3</v>
      </c>
      <c r="G50" s="76"/>
      <c r="H50" s="76"/>
      <c r="I50" s="76"/>
      <c r="J50" s="76"/>
      <c r="K50" s="77"/>
      <c r="L50" s="77"/>
      <c r="M50" s="77"/>
      <c r="N50" s="77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</row>
    <row r="51" spans="1:25" ht="12.75" customHeight="1" x14ac:dyDescent="0.2">
      <c r="A51" s="40">
        <v>2019.06</v>
      </c>
      <c r="B51" s="42">
        <v>24618.63</v>
      </c>
      <c r="C51" s="78">
        <v>1.11E-2</v>
      </c>
      <c r="D51" s="78">
        <v>2.1700000000000001E-2</v>
      </c>
      <c r="E51" s="41">
        <v>0</v>
      </c>
      <c r="F51" s="79">
        <v>2.2000000000000001E-3</v>
      </c>
      <c r="G51" s="76"/>
      <c r="H51" s="76"/>
      <c r="I51" s="76"/>
      <c r="J51" s="76"/>
      <c r="K51" s="77"/>
      <c r="L51" s="77"/>
      <c r="M51" s="77"/>
      <c r="N51" s="77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 ht="12.75" customHeight="1" x14ac:dyDescent="0.2">
      <c r="A52" s="40">
        <v>2019.07</v>
      </c>
      <c r="B52" s="42">
        <v>25229.85</v>
      </c>
      <c r="C52" s="78">
        <v>2.4799999999999999E-2</v>
      </c>
      <c r="D52" s="78">
        <v>1.34E-2</v>
      </c>
      <c r="E52" s="78">
        <v>4.2699999999999995E-2</v>
      </c>
      <c r="F52" s="79">
        <v>2.0000000000000001E-4</v>
      </c>
      <c r="G52" s="76"/>
      <c r="H52" s="76"/>
      <c r="I52" s="76"/>
      <c r="J52" s="76"/>
      <c r="K52" s="77"/>
      <c r="L52" s="77"/>
      <c r="M52" s="77"/>
      <c r="N52" s="77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 ht="12.75" customHeight="1" x14ac:dyDescent="0.2">
      <c r="A53" s="40">
        <v>2019.08</v>
      </c>
      <c r="B53" s="42">
        <v>26845.759999999998</v>
      </c>
      <c r="C53" s="78">
        <v>6.4000000000000001E-2</v>
      </c>
      <c r="D53" s="78">
        <v>9.4899999999999998E-2</v>
      </c>
      <c r="E53" s="78">
        <v>3.5000000000000003E-2</v>
      </c>
      <c r="F53" s="79">
        <v>1.9599999999999999E-2</v>
      </c>
      <c r="G53" s="76"/>
      <c r="H53" s="76"/>
      <c r="I53" s="76"/>
      <c r="J53" s="76"/>
      <c r="K53" s="77"/>
      <c r="L53" s="77"/>
      <c r="M53" s="77"/>
      <c r="N53" s="77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</row>
    <row r="54" spans="1:25" ht="12.75" customHeight="1" x14ac:dyDescent="0.2">
      <c r="A54" s="40">
        <v>2019.09</v>
      </c>
      <c r="B54" s="42">
        <v>27997.72</v>
      </c>
      <c r="C54" s="78">
        <v>4.2900000000000001E-2</v>
      </c>
      <c r="D54" s="78">
        <v>8.2400000000000001E-2</v>
      </c>
      <c r="E54" s="41">
        <v>0</v>
      </c>
      <c r="F54" s="79">
        <v>4.4000000000000003E-3</v>
      </c>
      <c r="G54" s="76"/>
      <c r="H54" s="76"/>
      <c r="I54" s="76"/>
      <c r="J54" s="76"/>
      <c r="K54" s="77"/>
      <c r="L54" s="77"/>
      <c r="M54" s="77"/>
      <c r="N54" s="77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</row>
    <row r="55" spans="1:25" ht="12.75" customHeight="1" x14ac:dyDescent="0.2">
      <c r="A55" s="40">
        <v>2019.1</v>
      </c>
      <c r="B55" s="42">
        <v>29343.41</v>
      </c>
      <c r="C55" s="78">
        <v>4.8099999999999997E-2</v>
      </c>
      <c r="D55" s="78">
        <v>2.2799999999999997E-2</v>
      </c>
      <c r="E55" s="78">
        <v>7.8E-2</v>
      </c>
      <c r="F55" s="79">
        <v>7.2999999999999995E-2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</row>
    <row r="56" spans="1:25" ht="12.75" customHeight="1" x14ac:dyDescent="0.2">
      <c r="A56" s="40">
        <v>2019.11</v>
      </c>
      <c r="B56" s="42">
        <v>30808.959999999999</v>
      </c>
      <c r="C56" s="78">
        <v>4.99E-2</v>
      </c>
      <c r="D56" s="78">
        <v>4.5899999999999996E-2</v>
      </c>
      <c r="E56" s="78">
        <v>0.06</v>
      </c>
      <c r="F56" s="79">
        <v>1.8700000000000001E-2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</row>
    <row r="57" spans="1:25" ht="12.75" customHeight="1" x14ac:dyDescent="0.2">
      <c r="A57" s="40">
        <v>2019.12</v>
      </c>
      <c r="B57" s="42">
        <v>31130.62</v>
      </c>
      <c r="C57" s="78">
        <v>1.04E-2</v>
      </c>
      <c r="D57" s="78">
        <v>1.7399999999999999E-2</v>
      </c>
      <c r="E57" s="41">
        <v>0</v>
      </c>
      <c r="F57" s="79">
        <v>2.23E-2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</row>
    <row r="58" spans="1:25" ht="12.75" customHeight="1" x14ac:dyDescent="0.25">
      <c r="A58" s="40">
        <v>2020.01</v>
      </c>
      <c r="B58" s="80">
        <v>32130.95</v>
      </c>
      <c r="C58" s="81">
        <v>3.2133123999999999E-2</v>
      </c>
      <c r="D58" s="81">
        <v>8.7053040000000005E-3</v>
      </c>
      <c r="E58" s="81">
        <v>6.115379E-2</v>
      </c>
      <c r="F58" s="82">
        <v>3.7813177000000003E-2</v>
      </c>
      <c r="G58" s="39"/>
      <c r="H58" s="83"/>
      <c r="I58" s="83"/>
      <c r="J58" s="83"/>
      <c r="K58" s="83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</row>
    <row r="59" spans="1:25" ht="12.75" customHeight="1" x14ac:dyDescent="0.25">
      <c r="A59" s="40">
        <v>2020.02</v>
      </c>
      <c r="B59" s="80">
        <v>32895.25</v>
      </c>
      <c r="C59" s="81">
        <v>2.3787075000000001E-2</v>
      </c>
      <c r="D59" s="81">
        <v>1.2976536E-2</v>
      </c>
      <c r="E59" s="81">
        <v>4.0058253000000002E-2</v>
      </c>
      <c r="F59" s="82">
        <v>2.5917169999999999E-3</v>
      </c>
      <c r="G59" s="39"/>
      <c r="H59" s="83"/>
      <c r="I59" s="83"/>
      <c r="J59" s="83"/>
      <c r="K59" s="83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</row>
    <row r="60" spans="1:25" ht="12.75" customHeight="1" x14ac:dyDescent="0.25">
      <c r="A60" s="40">
        <v>2020.03</v>
      </c>
      <c r="B60" s="80">
        <v>33066.97</v>
      </c>
      <c r="C60" s="81">
        <v>5.2202059999999998E-3</v>
      </c>
      <c r="D60" s="81">
        <v>9.4955600000000001E-3</v>
      </c>
      <c r="E60" s="81">
        <v>0</v>
      </c>
      <c r="F60" s="82">
        <v>6.4071989999999997E-3</v>
      </c>
      <c r="G60" s="39"/>
      <c r="H60" s="83"/>
      <c r="I60" s="83"/>
      <c r="J60" s="83"/>
      <c r="K60" s="83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</row>
    <row r="61" spans="1:25" ht="12.75" customHeight="1" x14ac:dyDescent="0.25">
      <c r="A61" s="40">
        <v>2020.04</v>
      </c>
      <c r="B61" s="80">
        <v>33307.97</v>
      </c>
      <c r="C61" s="81">
        <v>7.288274E-3</v>
      </c>
      <c r="D61" s="81">
        <v>1.4246508999999999E-2</v>
      </c>
      <c r="E61" s="81">
        <v>0</v>
      </c>
      <c r="F61" s="82">
        <v>3.2306199999999999E-4</v>
      </c>
      <c r="G61" s="39"/>
      <c r="H61" s="83"/>
      <c r="I61" s="83"/>
      <c r="J61" s="83"/>
      <c r="K61" s="83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</row>
    <row r="62" spans="1:25" ht="12.75" customHeight="1" x14ac:dyDescent="0.25">
      <c r="A62" s="40">
        <v>2020.05</v>
      </c>
      <c r="B62" s="80">
        <v>34005.17</v>
      </c>
      <c r="C62" s="81">
        <v>2.0931954999999999E-2</v>
      </c>
      <c r="D62" s="81">
        <v>3.9197926000000001E-2</v>
      </c>
      <c r="E62" s="81">
        <v>0</v>
      </c>
      <c r="F62" s="82">
        <v>1.2941785000000001E-2</v>
      </c>
      <c r="G62" s="39"/>
      <c r="H62" s="83"/>
      <c r="I62" s="83"/>
      <c r="J62" s="83"/>
      <c r="K62" s="83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</row>
    <row r="63" spans="1:25" ht="12.75" customHeight="1" x14ac:dyDescent="0.25">
      <c r="A63" s="40">
        <v>2020.06</v>
      </c>
      <c r="B63" s="80">
        <v>34619.96</v>
      </c>
      <c r="C63" s="81">
        <v>1.8079352999999999E-2</v>
      </c>
      <c r="D63" s="81">
        <v>3.2948440000000002E-2</v>
      </c>
      <c r="E63" s="81">
        <v>0</v>
      </c>
      <c r="F63" s="82">
        <v>1.3944422E-2</v>
      </c>
      <c r="G63" s="39"/>
      <c r="H63" s="83"/>
      <c r="I63" s="83"/>
      <c r="J63" s="83"/>
      <c r="K63" s="83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</row>
    <row r="64" spans="1:25" ht="12.75" customHeight="1" x14ac:dyDescent="0.25">
      <c r="A64" s="40">
        <v>2020.07</v>
      </c>
      <c r="B64" s="80">
        <v>35488.76</v>
      </c>
      <c r="C64" s="81">
        <v>2.5095340000000001E-2</v>
      </c>
      <c r="D64" s="81">
        <v>4.6241939000000003E-2</v>
      </c>
      <c r="E64" s="81">
        <v>0</v>
      </c>
      <c r="F64" s="82">
        <v>9.2578750000000005E-3</v>
      </c>
      <c r="G64" s="39"/>
      <c r="H64" s="83"/>
      <c r="I64" s="83"/>
      <c r="J64" s="83"/>
      <c r="K64" s="83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</row>
    <row r="65" spans="1:25" ht="12.75" customHeight="1" x14ac:dyDescent="0.25">
      <c r="A65" s="40">
        <v>2020.08</v>
      </c>
      <c r="B65" s="80">
        <v>36489</v>
      </c>
      <c r="C65" s="81">
        <v>2.8184778000000001E-2</v>
      </c>
      <c r="D65" s="81">
        <v>5.0958106000000003E-2</v>
      </c>
      <c r="E65" s="81">
        <v>0</v>
      </c>
      <c r="F65" s="82">
        <v>9.8989630000000002E-3</v>
      </c>
      <c r="G65" s="39"/>
      <c r="H65" s="83"/>
      <c r="I65" s="83"/>
      <c r="J65" s="83"/>
      <c r="K65" s="83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</row>
    <row r="66" spans="1:25" ht="12.75" customHeight="1" x14ac:dyDescent="0.25">
      <c r="A66" s="40">
        <v>2020.09</v>
      </c>
      <c r="B66" s="80">
        <v>37774.89</v>
      </c>
      <c r="C66" s="81">
        <v>3.5240452999999998E-2</v>
      </c>
      <c r="D66" s="81">
        <v>4.7776155000000001E-2</v>
      </c>
      <c r="E66" s="81">
        <v>0</v>
      </c>
      <c r="F66" s="82">
        <v>0.14971427000000001</v>
      </c>
      <c r="G66" s="39"/>
      <c r="H66" s="83"/>
      <c r="I66" s="83"/>
      <c r="J66" s="83"/>
      <c r="K66" s="83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</row>
    <row r="67" spans="1:25" ht="12.75" customHeight="1" x14ac:dyDescent="0.2">
      <c r="A67" s="40">
        <v>2020.1</v>
      </c>
      <c r="B67" s="80">
        <v>39142.89</v>
      </c>
      <c r="C67" s="81">
        <v>3.6214449000000003E-2</v>
      </c>
      <c r="D67" s="81">
        <v>6.265751E-2</v>
      </c>
      <c r="E67" s="81">
        <v>0</v>
      </c>
      <c r="F67" s="82">
        <v>1.7093951999999999E-2</v>
      </c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</row>
    <row r="68" spans="1:25" ht="12.75" customHeight="1" x14ac:dyDescent="0.2">
      <c r="A68" s="40">
        <v>2020.11</v>
      </c>
      <c r="B68" s="80">
        <v>43380.7</v>
      </c>
      <c r="C68" s="81">
        <v>0.108265035</v>
      </c>
      <c r="D68" s="81">
        <v>3.0886090000000001E-2</v>
      </c>
      <c r="E68" s="81">
        <v>0.25000917099999997</v>
      </c>
      <c r="F68" s="82">
        <v>2.3342079999999999E-3</v>
      </c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  <row r="69" spans="1:25" ht="12.75" customHeight="1" x14ac:dyDescent="0.2">
      <c r="A69" s="40">
        <v>2020.12</v>
      </c>
      <c r="B69" s="80">
        <v>44597.11</v>
      </c>
      <c r="C69" s="81">
        <v>2.8040375999999999E-2</v>
      </c>
      <c r="D69" s="81">
        <v>4.9515470999999998E-2</v>
      </c>
      <c r="E69" s="81">
        <v>0</v>
      </c>
      <c r="F69" s="82">
        <v>2.729759E-2</v>
      </c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</row>
    <row r="70" spans="1:25" ht="12.75" customHeight="1" x14ac:dyDescent="0.2">
      <c r="A70" s="84">
        <v>2021.01</v>
      </c>
      <c r="B70" s="80">
        <v>46130.212421903714</v>
      </c>
      <c r="C70" s="81">
        <v>3.4376806000000003E-2</v>
      </c>
      <c r="D70" s="81">
        <v>6.1436297000000001E-2</v>
      </c>
      <c r="E70" s="81">
        <v>2.3023099999999998E-6</v>
      </c>
      <c r="F70" s="82">
        <v>1.4876909000000001E-2</v>
      </c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</row>
    <row r="71" spans="1:25" ht="12.75" customHeight="1" x14ac:dyDescent="0.2">
      <c r="A71" s="84">
        <v>2021.02</v>
      </c>
      <c r="B71" s="80">
        <v>48192.311209114298</v>
      </c>
      <c r="C71" s="81">
        <v>4.4701696999999999E-2</v>
      </c>
      <c r="D71" s="81">
        <v>3.3826138999999998E-2</v>
      </c>
      <c r="E71" s="81">
        <v>6.4000350999999997E-2</v>
      </c>
      <c r="F71" s="82">
        <v>2.1617043999999998E-2</v>
      </c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 ht="12.75" customHeight="1" x14ac:dyDescent="0.2">
      <c r="A72" s="84">
        <v>2021.03</v>
      </c>
      <c r="B72" s="80">
        <v>49493.087100330755</v>
      </c>
      <c r="C72" s="81">
        <v>3.4376805787390774E-2</v>
      </c>
      <c r="D72" s="81">
        <v>6.1436296883169428E-2</v>
      </c>
      <c r="E72" s="81">
        <v>2.3023143354006237E-6</v>
      </c>
      <c r="F72" s="82">
        <v>1.4876908664843924E-2</v>
      </c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 ht="12.75" customHeight="1" x14ac:dyDescent="0.2">
      <c r="A73" s="84">
        <v>2021.04</v>
      </c>
      <c r="B73" s="80">
        <v>53038.899816244026</v>
      </c>
      <c r="C73" s="81">
        <v>4.4701697194688299E-2</v>
      </c>
      <c r="D73" s="81">
        <v>3.3826139333721798E-2</v>
      </c>
      <c r="E73" s="81">
        <v>6.4000351214334297E-2</v>
      </c>
      <c r="F73" s="82">
        <v>2.16170442714223E-2</v>
      </c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</row>
    <row r="74" spans="1:25" ht="12.75" customHeight="1" x14ac:dyDescent="0.2">
      <c r="A74" s="84">
        <v>2021.05</v>
      </c>
      <c r="B74" s="80">
        <v>54332.245056964348</v>
      </c>
      <c r="C74" s="81">
        <v>2.7510102796715841E-2</v>
      </c>
      <c r="D74" s="81">
        <v>4.7578948379294772E-2</v>
      </c>
      <c r="E74" s="81">
        <v>0</v>
      </c>
      <c r="F74" s="82">
        <v>1.1421889020563514E-2</v>
      </c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</row>
    <row r="75" spans="1:25" ht="12.75" customHeight="1" x14ac:dyDescent="0.2">
      <c r="A75" s="84">
        <v>2021.06</v>
      </c>
      <c r="B75" s="80">
        <v>55580.061889011391</v>
      </c>
      <c r="C75" s="81">
        <v>7.1642585331670894E-2</v>
      </c>
      <c r="D75" s="81">
        <v>4.5946090283494945E-2</v>
      </c>
      <c r="E75" s="81">
        <v>0.12000550657945318</v>
      </c>
      <c r="F75" s="82">
        <v>9.2236602413597879E-4</v>
      </c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</row>
    <row r="76" spans="1:25" ht="12.75" customHeight="1" x14ac:dyDescent="0.2">
      <c r="A76" s="84">
        <v>2021.07</v>
      </c>
      <c r="B76" s="80">
        <v>58682.729143697165</v>
      </c>
      <c r="C76" s="81">
        <v>2.438484292097276E-2</v>
      </c>
      <c r="D76" s="81">
        <v>3.4435572775862511E-2</v>
      </c>
      <c r="E76" s="81">
        <v>0</v>
      </c>
      <c r="F76" s="82">
        <v>0.10554976910837134</v>
      </c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</row>
    <row r="77" spans="1:25" ht="12.75" customHeight="1" x14ac:dyDescent="0.2">
      <c r="A77" s="84">
        <v>2021.08</v>
      </c>
      <c r="B77" s="80">
        <v>59951.853730246228</v>
      </c>
      <c r="C77" s="81">
        <v>2.2966413972748123E-2</v>
      </c>
      <c r="D77" s="81">
        <v>3.6994794885471416E-2</v>
      </c>
      <c r="E77" s="81">
        <v>0</v>
      </c>
      <c r="F77" s="82">
        <v>4.2851566133964791E-2</v>
      </c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</row>
    <row r="78" spans="1:25" ht="12.75" customHeight="1" x14ac:dyDescent="0.2">
      <c r="A78" s="84">
        <v>2021.09</v>
      </c>
      <c r="B78" s="80">
        <v>61732.131863285547</v>
      </c>
      <c r="C78" s="81">
        <v>5.5823386107081596E-2</v>
      </c>
      <c r="D78" s="81">
        <v>3.700158866925829E-2</v>
      </c>
      <c r="E78" s="81">
        <v>8.9209911510276019E-2</v>
      </c>
      <c r="F78" s="82">
        <v>1.962884682177557E-2</v>
      </c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</row>
    <row r="79" spans="1:25" ht="12.75" customHeight="1" x14ac:dyDescent="0.2">
      <c r="A79" s="84">
        <v>2021.1</v>
      </c>
      <c r="B79" s="80">
        <v>64624.737816979046</v>
      </c>
      <c r="C79" s="81">
        <v>2.1626884179863914E-2</v>
      </c>
      <c r="D79" s="81">
        <v>3.7050826936338987E-2</v>
      </c>
      <c r="E79" s="81">
        <v>0</v>
      </c>
      <c r="F79" s="82">
        <v>1.9933538413832386E-2</v>
      </c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</row>
    <row r="80" spans="1:25" ht="12.75" customHeight="1" x14ac:dyDescent="0.2">
      <c r="A80" s="84">
        <v>2021.11</v>
      </c>
      <c r="B80" s="80">
        <v>65714.730466740162</v>
      </c>
      <c r="C80" s="81">
        <v>3.0757041265147667E-2</v>
      </c>
      <c r="D80" s="81">
        <v>2.2673471039329041E-2</v>
      </c>
      <c r="E80" s="81">
        <v>4.097973413011724E-2</v>
      </c>
      <c r="F80" s="82">
        <v>2.288854963102982E-2</v>
      </c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</row>
    <row r="81" spans="1:25" ht="12.75" customHeight="1" x14ac:dyDescent="0.2">
      <c r="A81" s="84">
        <v>2021.12</v>
      </c>
      <c r="B81" s="80">
        <v>66701.688643880916</v>
      </c>
      <c r="C81" s="81">
        <v>5.0096045136373002E-2</v>
      </c>
      <c r="D81" s="81">
        <v>3.7057071744306391E-2</v>
      </c>
      <c r="E81" s="81">
        <v>5.5116803008849802E-2</v>
      </c>
      <c r="F81" s="82">
        <v>0.14963273346606187</v>
      </c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</row>
    <row r="82" spans="1:25" ht="12.75" customHeight="1" x14ac:dyDescent="0.2">
      <c r="A82" s="84">
        <v>2022.01</v>
      </c>
      <c r="B82" s="80">
        <v>68896.02</v>
      </c>
      <c r="C82" s="81">
        <v>2.9596514498705151E-2</v>
      </c>
      <c r="D82" s="81">
        <v>2.5784882203430337E-2</v>
      </c>
      <c r="E82" s="81">
        <v>3.7318248360848516E-2</v>
      </c>
      <c r="F82" s="82">
        <v>1.6791238602760439E-2</v>
      </c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</row>
    <row r="83" spans="1:25" ht="12.75" customHeight="1" x14ac:dyDescent="0.2">
      <c r="A83" s="84">
        <v>2022.02</v>
      </c>
      <c r="B83" s="80">
        <v>71640.95</v>
      </c>
      <c r="C83" s="81">
        <v>3.9841563824450255E-2</v>
      </c>
      <c r="D83" s="81">
        <v>3.4630382102199597E-2</v>
      </c>
      <c r="E83" s="81">
        <v>4.8917904931948808E-2</v>
      </c>
      <c r="F83" s="82">
        <v>3.0999624750742694E-2</v>
      </c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</row>
    <row r="84" spans="1:25" ht="12.75" customHeight="1" x14ac:dyDescent="0.2">
      <c r="A84" s="84">
        <v>2022.03</v>
      </c>
      <c r="B84" s="80">
        <v>74346.33</v>
      </c>
      <c r="C84" s="81">
        <v>3.7763039811121502E-2</v>
      </c>
      <c r="D84" s="81">
        <v>2.8970367275022113E-2</v>
      </c>
      <c r="E84" s="81">
        <v>5.6242304405851762E-2</v>
      </c>
      <c r="F84" s="82">
        <v>5.8604944166584794E-4</v>
      </c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 ht="12.75" customHeight="1" x14ac:dyDescent="0.2">
      <c r="A85" s="84">
        <v>2022.04</v>
      </c>
      <c r="B85" s="80">
        <v>76037.679999999993</v>
      </c>
      <c r="C85" s="81">
        <v>2.2749671324281628E-2</v>
      </c>
      <c r="D85" s="81">
        <v>3.5611359927111064E-2</v>
      </c>
      <c r="E85" s="81">
        <v>0</v>
      </c>
      <c r="F85" s="82">
        <v>5.3775561420724483E-2</v>
      </c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 ht="12.75" customHeight="1" x14ac:dyDescent="0.2">
      <c r="A86" s="84">
        <v>2022.05</v>
      </c>
      <c r="B86" s="80">
        <v>81269.070000000007</v>
      </c>
      <c r="C86" s="81">
        <v>6.8799920025725214E-2</v>
      </c>
      <c r="D86" s="81">
        <v>3.9305450523130947E-2</v>
      </c>
      <c r="E86" s="81">
        <v>9.9998111892075636E-2</v>
      </c>
      <c r="F86" s="82">
        <v>0.14940682098998748</v>
      </c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</row>
    <row r="87" spans="1:25" ht="12.75" customHeight="1" x14ac:dyDescent="0.2">
      <c r="A87" s="84">
        <v>2022.06</v>
      </c>
      <c r="B87" s="80">
        <v>86776.84</v>
      </c>
      <c r="C87" s="81">
        <v>6.7772014785937973E-2</v>
      </c>
      <c r="D87" s="81">
        <v>5.6250062390490241E-2</v>
      </c>
      <c r="E87" s="81">
        <v>9.0912594103608857E-2</v>
      </c>
      <c r="F87" s="82">
        <v>2.2884626840267153E-2</v>
      </c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</row>
    <row r="88" spans="1:25" ht="12.75" customHeight="1" x14ac:dyDescent="0.2">
      <c r="A88" s="84">
        <v>2022.07</v>
      </c>
      <c r="B88" s="80">
        <v>92855.99</v>
      </c>
      <c r="C88" s="81">
        <v>7.0055017789963037E-2</v>
      </c>
      <c r="D88" s="81">
        <v>0.12491081352805278</v>
      </c>
      <c r="E88" s="81">
        <v>0</v>
      </c>
      <c r="F88" s="82">
        <v>4.4309395949516217E-2</v>
      </c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</row>
    <row r="89" spans="1:25" ht="12.75" customHeight="1" x14ac:dyDescent="0.2">
      <c r="A89" s="84">
        <v>2022.08</v>
      </c>
      <c r="B89" s="80">
        <v>99010.28</v>
      </c>
      <c r="C89" s="81">
        <v>6.6277789991061153E-2</v>
      </c>
      <c r="D89" s="81">
        <v>7.0867881682519007E-2</v>
      </c>
      <c r="E89" s="81">
        <v>6.676084984479802E-2</v>
      </c>
      <c r="F89" s="82">
        <v>1.8349237187894163E-2</v>
      </c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</row>
    <row r="90" spans="1:25" ht="12.75" customHeight="1" x14ac:dyDescent="0.2">
      <c r="A90" s="84">
        <v>2022.09</v>
      </c>
      <c r="B90" s="80">
        <v>105783.78</v>
      </c>
      <c r="C90" s="81">
        <v>6.8412113027716215E-2</v>
      </c>
      <c r="D90" s="81">
        <v>4.7437882468269743E-2</v>
      </c>
      <c r="E90" s="81">
        <v>0.10146330681135773</v>
      </c>
      <c r="F90" s="82">
        <v>6.0635750220427997E-2</v>
      </c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</row>
    <row r="91" spans="1:25" ht="12.75" customHeight="1" x14ac:dyDescent="0.2">
      <c r="A91" s="84">
        <v>2022.1</v>
      </c>
      <c r="B91" s="80">
        <v>113530.91</v>
      </c>
      <c r="C91" s="81">
        <v>7.3235495853904764E-2</v>
      </c>
      <c r="D91" s="81">
        <v>4.1546217714444778E-2</v>
      </c>
      <c r="E91" s="81">
        <v>9.2198112806125998E-2</v>
      </c>
      <c r="F91" s="82">
        <v>0.26160320705880236</v>
      </c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</row>
    <row r="92" spans="1:25" ht="12.75" customHeight="1" x14ac:dyDescent="0.2">
      <c r="A92" s="84">
        <v>2022.11</v>
      </c>
      <c r="B92" s="80">
        <v>121780.86</v>
      </c>
      <c r="C92" s="81">
        <v>7.2666962864743612E-2</v>
      </c>
      <c r="D92" s="81">
        <v>7.0961643847532008E-2</v>
      </c>
      <c r="E92" s="81">
        <v>7.7923546939494992E-2</v>
      </c>
      <c r="F92" s="82">
        <v>5.5038338114968166E-2</v>
      </c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ht="12.75" customHeight="1" x14ac:dyDescent="0.2">
      <c r="A93" s="84">
        <v>2022.12</v>
      </c>
      <c r="B93" s="80">
        <v>127496.65</v>
      </c>
      <c r="C93" s="81">
        <v>4.693505954921573E-2</v>
      </c>
      <c r="D93" s="81">
        <v>4.9828637062090397E-2</v>
      </c>
      <c r="E93" s="81">
        <v>4.8192528083421449E-2</v>
      </c>
      <c r="F93" s="82">
        <v>1.4550712693518264E-2</v>
      </c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ht="12.75" customHeight="1" x14ac:dyDescent="0.2">
      <c r="A94" s="84">
        <f>A82+1</f>
        <v>2023.01</v>
      </c>
      <c r="B94" s="80">
        <v>135894.58787210583</v>
      </c>
      <c r="C94" s="81">
        <v>6.586793538331559E-2</v>
      </c>
      <c r="D94" s="81">
        <v>6.1475702783752029E-2</v>
      </c>
      <c r="E94" s="81">
        <v>7.4712214307286695E-2</v>
      </c>
      <c r="F94" s="82">
        <v>4.7825947686397807E-2</v>
      </c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ht="12.75" customHeight="1" x14ac:dyDescent="0.2">
      <c r="A95" s="84">
        <f t="shared" ref="A95:A117" si="0">A83+1</f>
        <v>2023.02</v>
      </c>
      <c r="B95" s="80">
        <v>143272.97434766628</v>
      </c>
      <c r="C95" s="81">
        <v>5.4294925140833783E-2</v>
      </c>
      <c r="D95" s="81">
        <v>4.6024012800063074E-2</v>
      </c>
      <c r="E95" s="81">
        <v>6.9517739888127705E-2</v>
      </c>
      <c r="F95" s="82">
        <v>2.7937172004375954E-2</v>
      </c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ht="12.75" customHeight="1" x14ac:dyDescent="0.2">
      <c r="A96" s="84">
        <f t="shared" si="0"/>
        <v>2023.03</v>
      </c>
      <c r="B96" s="80">
        <v>150299.39169423003</v>
      </c>
      <c r="C96" s="81">
        <v>4.90421684798239E-2</v>
      </c>
      <c r="D96" s="81">
        <v>4.9081765025653645E-2</v>
      </c>
      <c r="E96" s="81">
        <v>2.4976828616560143E-2</v>
      </c>
      <c r="F96" s="82">
        <v>0.21321027050617847</v>
      </c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ht="12.75" customHeight="1" x14ac:dyDescent="0.2">
      <c r="A97" s="84">
        <f t="shared" si="0"/>
        <v>2023.04</v>
      </c>
      <c r="B97" s="80">
        <v>160758.13377434766</v>
      </c>
      <c r="C97" s="81">
        <v>6.9586057283551384E-2</v>
      </c>
      <c r="D97" s="81">
        <v>5.3524727690464236E-2</v>
      </c>
      <c r="E97" s="81">
        <v>0.10002826177968928</v>
      </c>
      <c r="F97" s="82">
        <v>1.9635830650235109E-2</v>
      </c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ht="12.75" customHeight="1" x14ac:dyDescent="0.2">
      <c r="A98" s="84">
        <f t="shared" si="0"/>
        <v>2023.05</v>
      </c>
      <c r="B98" s="80">
        <v>171663.8906284454</v>
      </c>
      <c r="C98" s="81">
        <v>6.7839533826673515E-2</v>
      </c>
      <c r="D98" s="81">
        <v>6.5987663547000697E-2</v>
      </c>
      <c r="E98" s="81">
        <v>7.2726200491944448E-2</v>
      </c>
      <c r="F98" s="82">
        <v>5.2385645660395275E-2</v>
      </c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ht="12.75" customHeight="1" x14ac:dyDescent="0.2">
      <c r="A99" s="84">
        <f t="shared" si="0"/>
        <v>2023.06</v>
      </c>
      <c r="B99" s="80">
        <v>179477.00448364572</v>
      </c>
      <c r="C99" s="81">
        <v>4.5514020605016192E-2</v>
      </c>
      <c r="D99" s="81">
        <v>5.8467020288158089E-2</v>
      </c>
      <c r="E99" s="81">
        <v>3.3896720406594083E-2</v>
      </c>
      <c r="F99" s="82">
        <v>1.3054262562644858E-2</v>
      </c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ht="12.75" customHeight="1" x14ac:dyDescent="0.2">
      <c r="A100" s="84">
        <f t="shared" si="0"/>
        <v>2023.07</v>
      </c>
      <c r="B100" s="80">
        <v>196913.8447629548</v>
      </c>
      <c r="C100" s="81">
        <v>9.7153617698683803E-2</v>
      </c>
      <c r="D100" s="81">
        <v>7.7026589366694598E-2</v>
      </c>
      <c r="E100" s="81">
        <v>0.10000158513361711</v>
      </c>
      <c r="F100" s="82">
        <v>0.25118988926519403</v>
      </c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ht="12.75" customHeight="1" x14ac:dyDescent="0.2">
      <c r="A101" s="84">
        <f t="shared" si="0"/>
        <v>2023.08</v>
      </c>
      <c r="B101" s="80">
        <v>224500.2913634693</v>
      </c>
      <c r="C101" s="81">
        <v>0.14009399203861528</v>
      </c>
      <c r="D101" s="81">
        <v>0.19335724692483414</v>
      </c>
      <c r="E101" s="81">
        <v>9.0101959062274486E-2</v>
      </c>
      <c r="F101" s="82">
        <v>3.2057774211411205E-2</v>
      </c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ht="12.75" customHeight="1" x14ac:dyDescent="0.2">
      <c r="A102" s="84">
        <f t="shared" si="0"/>
        <v>2023.09</v>
      </c>
      <c r="B102" s="80">
        <v>245064.64932010288</v>
      </c>
      <c r="C102" s="81">
        <v>9.1600583281197454E-2</v>
      </c>
      <c r="D102" s="81">
        <v>0.10381202663506418</v>
      </c>
      <c r="E102" s="81">
        <v>7.9899773671423535E-2</v>
      </c>
      <c r="F102" s="82">
        <v>5.7866018952328124E-2</v>
      </c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ht="12.75" customHeight="1" x14ac:dyDescent="0.2">
      <c r="A103" s="84">
        <f t="shared" si="0"/>
        <v>2023.1</v>
      </c>
      <c r="B103" s="80">
        <v>280072.59860345459</v>
      </c>
      <c r="C103" s="81">
        <v>0.14285189390014552</v>
      </c>
      <c r="D103" s="81">
        <v>0.13542271091153646</v>
      </c>
      <c r="E103" s="81">
        <v>0.11999995783345006</v>
      </c>
      <c r="F103" s="82">
        <v>0.34940562224457006</v>
      </c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ht="12.75" customHeight="1" x14ac:dyDescent="0.2">
      <c r="A104" s="84">
        <f t="shared" si="0"/>
        <v>2023.11</v>
      </c>
      <c r="B104" s="80">
        <v>314793.6151414921</v>
      </c>
      <c r="C104" s="81">
        <v>0.12397148707574157</v>
      </c>
      <c r="D104" s="81">
        <v>0.147860617180819</v>
      </c>
      <c r="E104" s="81">
        <v>0.10999931425370256</v>
      </c>
      <c r="F104" s="82">
        <v>1.6316650401949628E-2</v>
      </c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ht="12.75" customHeight="1" x14ac:dyDescent="0.2">
      <c r="A105" s="84">
        <f t="shared" si="0"/>
        <v>2023.12</v>
      </c>
      <c r="B105" s="80">
        <v>398777.16971701576</v>
      </c>
      <c r="C105" s="81">
        <v>0.26678925663017372</v>
      </c>
      <c r="D105" s="81">
        <v>0.39300623324897033</v>
      </c>
      <c r="E105" s="81">
        <v>0.10999992698606809</v>
      </c>
      <c r="F105" s="82">
        <v>7.2529612739373306E-2</v>
      </c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ht="12.75" customHeight="1" x14ac:dyDescent="0.2">
      <c r="A106" s="84">
        <f t="shared" si="0"/>
        <v>2024.01</v>
      </c>
      <c r="B106" s="80">
        <v>460154.62491730979</v>
      </c>
      <c r="C106" s="81">
        <v>0.15391415292540311</v>
      </c>
      <c r="D106" s="81">
        <v>0.1313287754107817</v>
      </c>
      <c r="E106" s="81">
        <v>0.19999914005770214</v>
      </c>
      <c r="F106" s="82">
        <v>0.08</v>
      </c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ht="12.75" customHeight="1" x14ac:dyDescent="0.2">
      <c r="A107" s="84">
        <f t="shared" si="0"/>
        <v>2024.02</v>
      </c>
      <c r="B107" s="80">
        <v>488688.55670709297</v>
      </c>
      <c r="C107" s="81">
        <v>6.200946108071248E-2</v>
      </c>
      <c r="D107" s="81">
        <v>7.2894849224658609E-2</v>
      </c>
      <c r="E107" s="81">
        <v>0</v>
      </c>
      <c r="F107" s="82">
        <v>0.32700000000000001</v>
      </c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ht="12.75" customHeight="1" x14ac:dyDescent="0.2">
      <c r="A108" s="84">
        <f t="shared" si="0"/>
        <v>2024.03</v>
      </c>
      <c r="B108" s="80">
        <v>517465.67379639833</v>
      </c>
      <c r="C108" s="81">
        <v>5.8886399959925395E-2</v>
      </c>
      <c r="D108" s="81">
        <v>2.1000000000000001E-2</v>
      </c>
      <c r="E108" s="81">
        <v>0.14000000000000001</v>
      </c>
      <c r="F108" s="82">
        <v>1.9E-2</v>
      </c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ht="12.75" customHeight="1" x14ac:dyDescent="0.2">
      <c r="A109" s="84">
        <f t="shared" si="0"/>
        <v>2024.04</v>
      </c>
      <c r="B109" s="80">
        <v>548379.14751929429</v>
      </c>
      <c r="C109" s="81">
        <v>5.9740156289015411E-2</v>
      </c>
      <c r="D109" s="81">
        <v>1.7000000000000001E-2</v>
      </c>
      <c r="E109" s="81">
        <v>0.14000000000000001</v>
      </c>
      <c r="F109" s="82">
        <v>2.7E-2</v>
      </c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ht="12.75" customHeight="1" x14ac:dyDescent="0.2">
      <c r="A110" s="84">
        <f t="shared" si="0"/>
        <v>2024.05</v>
      </c>
      <c r="B110" s="80">
        <v>574133.60646821011</v>
      </c>
      <c r="C110" s="81">
        <v>4.6964695867813377E-2</v>
      </c>
      <c r="D110" s="81">
        <v>8.0000000000000002E-3</v>
      </c>
      <c r="E110" s="81">
        <v>0.11</v>
      </c>
      <c r="F110" s="82">
        <v>2.8000000000000001E-2</v>
      </c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ht="12.75" customHeight="1" x14ac:dyDescent="0.2">
      <c r="A111" s="84">
        <f t="shared" si="0"/>
        <v>2024.06</v>
      </c>
      <c r="B111" s="80">
        <v>612035.8011025358</v>
      </c>
      <c r="C111" s="81">
        <v>6.6016323273601962E-2</v>
      </c>
      <c r="D111" s="81">
        <v>1.2E-2</v>
      </c>
      <c r="E111" s="81">
        <v>0.11</v>
      </c>
      <c r="F111" s="82">
        <v>0.27</v>
      </c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ht="12.75" customHeight="1" x14ac:dyDescent="0.2">
      <c r="A112" s="84">
        <f t="shared" si="0"/>
        <v>2024.07</v>
      </c>
      <c r="B112" s="80">
        <v>618867.23484013218</v>
      </c>
      <c r="C112" s="81">
        <v>1.1161814390596048E-2</v>
      </c>
      <c r="D112" s="81">
        <v>1.7999999999999999E-2</v>
      </c>
      <c r="E112" s="81">
        <v>0</v>
      </c>
      <c r="F112" s="82">
        <v>2.5999999999999999E-2</v>
      </c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ht="12.75" customHeight="1" x14ac:dyDescent="0.2">
      <c r="A113" s="84">
        <f t="shared" si="0"/>
        <v>2024.08</v>
      </c>
      <c r="B113" s="80">
        <v>649397.89195148845</v>
      </c>
      <c r="C113" s="81">
        <v>4.9333134022947034E-2</v>
      </c>
      <c r="D113" s="81">
        <v>2.1999999999999999E-2</v>
      </c>
      <c r="E113" s="81">
        <v>0.05</v>
      </c>
      <c r="F113" s="82">
        <v>0.23400000000000001</v>
      </c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ht="12.75" customHeight="1" x14ac:dyDescent="0.2">
      <c r="A114" s="84">
        <f t="shared" si="0"/>
        <v>2024.09</v>
      </c>
      <c r="B114" s="80">
        <v>666440.00705622917</v>
      </c>
      <c r="C114" s="81">
        <v>2.624295560923362E-2</v>
      </c>
      <c r="D114" s="81">
        <v>1.7999999999999999E-2</v>
      </c>
      <c r="E114" s="81">
        <v>0.04</v>
      </c>
      <c r="F114" s="82">
        <v>0.01</v>
      </c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ht="12.75" customHeight="1" x14ac:dyDescent="0.2">
      <c r="A115" s="84">
        <f t="shared" si="0"/>
        <v>2024.1</v>
      </c>
      <c r="B115" s="80">
        <v>674082.99595736852</v>
      </c>
      <c r="C115" s="81">
        <v>1.0999999999999999E-2</v>
      </c>
      <c r="D115" s="81">
        <v>2.1000000000000001E-2</v>
      </c>
      <c r="E115" s="81">
        <v>0</v>
      </c>
      <c r="F115" s="82">
        <v>1.2E-2</v>
      </c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ht="12.75" customHeight="1" x14ac:dyDescent="0.2">
      <c r="A116" s="84">
        <f t="shared" si="0"/>
        <v>2024.11</v>
      </c>
      <c r="B116" s="80" t="e">
        <v>#N/A</v>
      </c>
      <c r="C116" s="81" t="e">
        <v>#N/A</v>
      </c>
      <c r="D116" s="81" t="e">
        <v>#N/A</v>
      </c>
      <c r="E116" s="81" t="e">
        <v>#N/A</v>
      </c>
      <c r="F116" s="82" t="e">
        <v>#N/A</v>
      </c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ht="12.75" customHeight="1" x14ac:dyDescent="0.2">
      <c r="A117" s="84">
        <f t="shared" si="0"/>
        <v>2024.12</v>
      </c>
      <c r="B117" s="80" t="e">
        <v>#N/A</v>
      </c>
      <c r="C117" s="81" t="e">
        <v>#N/A</v>
      </c>
      <c r="D117" s="81" t="e">
        <v>#N/A</v>
      </c>
      <c r="E117" s="81" t="e">
        <v>#N/A</v>
      </c>
      <c r="F117" s="82" t="e">
        <v>#N/A</v>
      </c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ht="12.75" customHeight="1" x14ac:dyDescent="0.2">
      <c r="A118" s="127">
        <f>A106+1</f>
        <v>2025.01</v>
      </c>
      <c r="B118" s="80" t="e">
        <v>#N/A</v>
      </c>
      <c r="C118" s="81" t="e">
        <v>#N/A</v>
      </c>
      <c r="D118" s="81" t="e">
        <v>#N/A</v>
      </c>
      <c r="E118" s="81" t="e">
        <v>#N/A</v>
      </c>
      <c r="F118" s="82" t="e">
        <v>#N/A</v>
      </c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ht="12.75" customHeight="1" x14ac:dyDescent="0.2">
      <c r="A119" s="127">
        <f>A107+1</f>
        <v>2025.02</v>
      </c>
      <c r="B119" s="80" t="e">
        <v>#N/A</v>
      </c>
      <c r="C119" s="81" t="e">
        <v>#N/A</v>
      </c>
      <c r="D119" s="81" t="e">
        <v>#N/A</v>
      </c>
      <c r="E119" s="81" t="e">
        <v>#N/A</v>
      </c>
      <c r="F119" s="82" t="e">
        <v>#N/A</v>
      </c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ht="12.75" customHeight="1" x14ac:dyDescent="0.2">
      <c r="A120" s="127">
        <f>A108+1</f>
        <v>2025.03</v>
      </c>
      <c r="B120" s="80" t="e">
        <v>#N/A</v>
      </c>
      <c r="C120" s="81" t="e">
        <v>#N/A</v>
      </c>
      <c r="D120" s="81" t="e">
        <v>#N/A</v>
      </c>
      <c r="E120" s="81" t="e">
        <v>#N/A</v>
      </c>
      <c r="F120" s="82" t="e">
        <v>#N/A</v>
      </c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ht="12.75" customHeight="1" x14ac:dyDescent="0.2">
      <c r="A121" s="127">
        <f>A109+1</f>
        <v>2025.04</v>
      </c>
      <c r="B121" s="80" t="e">
        <v>#N/A</v>
      </c>
      <c r="C121" s="81" t="e">
        <v>#N/A</v>
      </c>
      <c r="D121" s="81" t="e">
        <v>#N/A</v>
      </c>
      <c r="E121" s="81" t="e">
        <v>#N/A</v>
      </c>
      <c r="F121" s="82" t="e">
        <v>#N/A</v>
      </c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ht="12.75" customHeight="1" x14ac:dyDescent="0.2">
      <c r="A122" s="127">
        <v>2025.05</v>
      </c>
      <c r="B122" s="80" t="e">
        <v>#N/A</v>
      </c>
      <c r="C122" s="81" t="e">
        <v>#N/A</v>
      </c>
      <c r="D122" s="81" t="e">
        <v>#N/A</v>
      </c>
      <c r="E122" s="81" t="e">
        <v>#N/A</v>
      </c>
      <c r="F122" s="82" t="e">
        <v>#N/A</v>
      </c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ht="12.75" customHeight="1" x14ac:dyDescent="0.2">
      <c r="A123" s="127">
        <v>2025.06</v>
      </c>
      <c r="B123" s="80" t="e">
        <v>#N/A</v>
      </c>
      <c r="C123" s="81" t="e">
        <v>#N/A</v>
      </c>
      <c r="D123" s="81" t="e">
        <v>#N/A</v>
      </c>
      <c r="E123" s="81" t="e">
        <v>#N/A</v>
      </c>
      <c r="F123" s="82" t="e">
        <v>#N/A</v>
      </c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ht="12.75" customHeight="1" x14ac:dyDescent="0.2">
      <c r="A124" s="127">
        <v>2025.07</v>
      </c>
      <c r="B124" s="80" t="e">
        <v>#N/A</v>
      </c>
      <c r="C124" s="81" t="e">
        <v>#N/A</v>
      </c>
      <c r="D124" s="81" t="e">
        <v>#N/A</v>
      </c>
      <c r="E124" s="81" t="e">
        <v>#N/A</v>
      </c>
      <c r="F124" s="82" t="e">
        <v>#N/A</v>
      </c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ht="12.75" customHeight="1" x14ac:dyDescent="0.2">
      <c r="A125" s="127">
        <v>2025.08</v>
      </c>
      <c r="B125" s="80" t="e">
        <v>#N/A</v>
      </c>
      <c r="C125" s="81" t="e">
        <v>#N/A</v>
      </c>
      <c r="D125" s="81" t="e">
        <v>#N/A</v>
      </c>
      <c r="E125" s="81" t="e">
        <v>#N/A</v>
      </c>
      <c r="F125" s="82" t="e">
        <v>#N/A</v>
      </c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ht="12.75" customHeight="1" x14ac:dyDescent="0.2">
      <c r="A126" s="127">
        <v>2025.09</v>
      </c>
      <c r="B126" s="80" t="e">
        <v>#N/A</v>
      </c>
      <c r="C126" s="81" t="e">
        <v>#N/A</v>
      </c>
      <c r="D126" s="81" t="e">
        <v>#N/A</v>
      </c>
      <c r="E126" s="81" t="e">
        <v>#N/A</v>
      </c>
      <c r="F126" s="82" t="e">
        <v>#N/A</v>
      </c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ht="12.75" customHeight="1" x14ac:dyDescent="0.2">
      <c r="A127" s="127">
        <v>2025.1</v>
      </c>
      <c r="B127" s="80" t="e">
        <v>#N/A</v>
      </c>
      <c r="C127" s="81" t="e">
        <v>#N/A</v>
      </c>
      <c r="D127" s="81" t="e">
        <v>#N/A</v>
      </c>
      <c r="E127" s="81" t="e">
        <v>#N/A</v>
      </c>
      <c r="F127" s="82" t="e">
        <v>#N/A</v>
      </c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ht="12.75" customHeight="1" x14ac:dyDescent="0.2">
      <c r="A128" s="127">
        <v>2025.11</v>
      </c>
      <c r="B128" s="80" t="e">
        <v>#N/A</v>
      </c>
      <c r="C128" s="81" t="e">
        <v>#N/A</v>
      </c>
      <c r="D128" s="81" t="e">
        <v>#N/A</v>
      </c>
      <c r="E128" s="81" t="e">
        <v>#N/A</v>
      </c>
      <c r="F128" s="82" t="e">
        <v>#N/A</v>
      </c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ht="12.75" customHeight="1" x14ac:dyDescent="0.2">
      <c r="A129" s="127">
        <v>2025.12</v>
      </c>
      <c r="B129" s="80" t="e">
        <v>#N/A</v>
      </c>
      <c r="C129" s="81" t="e">
        <v>#N/A</v>
      </c>
      <c r="D129" s="81" t="e">
        <v>#N/A</v>
      </c>
      <c r="E129" s="81" t="e">
        <v>#N/A</v>
      </c>
      <c r="F129" s="82" t="e">
        <v>#N/A</v>
      </c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ht="12.75" customHeight="1" x14ac:dyDescent="0.2">
      <c r="A130" s="127">
        <v>2026.01</v>
      </c>
      <c r="B130" s="80" t="e">
        <v>#N/A</v>
      </c>
      <c r="C130" s="81" t="e">
        <v>#N/A</v>
      </c>
      <c r="D130" s="81" t="e">
        <v>#N/A</v>
      </c>
      <c r="E130" s="81" t="e">
        <v>#N/A</v>
      </c>
      <c r="F130" s="82" t="e">
        <v>#N/A</v>
      </c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ht="12.75" customHeight="1" x14ac:dyDescent="0.2">
      <c r="A131" s="127">
        <v>2026.02</v>
      </c>
      <c r="B131" s="80" t="e">
        <v>#N/A</v>
      </c>
      <c r="C131" s="81" t="e">
        <v>#N/A</v>
      </c>
      <c r="D131" s="81" t="e">
        <v>#N/A</v>
      </c>
      <c r="E131" s="81" t="e">
        <v>#N/A</v>
      </c>
      <c r="F131" s="82" t="e">
        <v>#N/A</v>
      </c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ht="12.75" customHeight="1" x14ac:dyDescent="0.2">
      <c r="A132" s="127">
        <v>2026.03</v>
      </c>
      <c r="B132" s="80" t="e">
        <v>#N/A</v>
      </c>
      <c r="C132" s="81" t="e">
        <v>#N/A</v>
      </c>
      <c r="D132" s="81" t="e">
        <v>#N/A</v>
      </c>
      <c r="E132" s="81" t="e">
        <v>#N/A</v>
      </c>
      <c r="F132" s="82" t="e">
        <v>#N/A</v>
      </c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ht="12.75" customHeight="1" x14ac:dyDescent="0.2">
      <c r="A133" s="127">
        <v>2026.04</v>
      </c>
      <c r="B133" s="80" t="e">
        <v>#N/A</v>
      </c>
      <c r="C133" s="81" t="e">
        <v>#N/A</v>
      </c>
      <c r="D133" s="81" t="e">
        <v>#N/A</v>
      </c>
      <c r="E133" s="81" t="e">
        <v>#N/A</v>
      </c>
      <c r="F133" s="82" t="e">
        <v>#N/A</v>
      </c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ht="12.75" customHeight="1" x14ac:dyDescent="0.2">
      <c r="A134" s="127">
        <v>2026.05</v>
      </c>
      <c r="B134" s="80" t="e">
        <v>#N/A</v>
      </c>
      <c r="C134" s="81" t="e">
        <v>#N/A</v>
      </c>
      <c r="D134" s="81" t="e">
        <v>#N/A</v>
      </c>
      <c r="E134" s="81" t="e">
        <v>#N/A</v>
      </c>
      <c r="F134" s="82" t="e">
        <v>#N/A</v>
      </c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ht="12.75" customHeight="1" x14ac:dyDescent="0.2">
      <c r="A135" s="127">
        <v>2026.06</v>
      </c>
      <c r="B135" s="80" t="e">
        <v>#N/A</v>
      </c>
      <c r="C135" s="81" t="e">
        <v>#N/A</v>
      </c>
      <c r="D135" s="81" t="e">
        <v>#N/A</v>
      </c>
      <c r="E135" s="81" t="e">
        <v>#N/A</v>
      </c>
      <c r="F135" s="82" t="e">
        <v>#N/A</v>
      </c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ht="12.75" customHeight="1" x14ac:dyDescent="0.2">
      <c r="A136" s="127">
        <v>2026.07</v>
      </c>
      <c r="B136" s="80" t="e">
        <v>#N/A</v>
      </c>
      <c r="C136" s="81" t="e">
        <v>#N/A</v>
      </c>
      <c r="D136" s="81" t="e">
        <v>#N/A</v>
      </c>
      <c r="E136" s="81" t="e">
        <v>#N/A</v>
      </c>
      <c r="F136" s="82" t="e">
        <v>#N/A</v>
      </c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ht="12.75" customHeight="1" x14ac:dyDescent="0.2">
      <c r="A137" s="127">
        <v>2026.08</v>
      </c>
      <c r="B137" s="80" t="e">
        <v>#N/A</v>
      </c>
      <c r="C137" s="81" t="e">
        <v>#N/A</v>
      </c>
      <c r="D137" s="81" t="e">
        <v>#N/A</v>
      </c>
      <c r="E137" s="81" t="e">
        <v>#N/A</v>
      </c>
      <c r="F137" s="82" t="e">
        <v>#N/A</v>
      </c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ht="12.75" customHeight="1" x14ac:dyDescent="0.2">
      <c r="A138" s="127">
        <v>2026.09</v>
      </c>
      <c r="B138" s="80" t="e">
        <v>#N/A</v>
      </c>
      <c r="C138" s="81" t="e">
        <v>#N/A</v>
      </c>
      <c r="D138" s="81" t="e">
        <v>#N/A</v>
      </c>
      <c r="E138" s="81" t="e">
        <v>#N/A</v>
      </c>
      <c r="F138" s="82" t="e">
        <v>#N/A</v>
      </c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ht="12.75" customHeight="1" x14ac:dyDescent="0.2">
      <c r="A139" s="127">
        <v>2026.1</v>
      </c>
      <c r="B139" s="80" t="e">
        <v>#N/A</v>
      </c>
      <c r="C139" s="81" t="e">
        <v>#N/A</v>
      </c>
      <c r="D139" s="81" t="e">
        <v>#N/A</v>
      </c>
      <c r="E139" s="81" t="e">
        <v>#N/A</v>
      </c>
      <c r="F139" s="82" t="e">
        <v>#N/A</v>
      </c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ht="12.75" customHeight="1" x14ac:dyDescent="0.2">
      <c r="A140" s="127">
        <v>2026.11</v>
      </c>
      <c r="B140" s="80" t="e">
        <v>#N/A</v>
      </c>
      <c r="C140" s="81" t="e">
        <v>#N/A</v>
      </c>
      <c r="D140" s="81" t="e">
        <v>#N/A</v>
      </c>
      <c r="E140" s="81" t="e">
        <v>#N/A</v>
      </c>
      <c r="F140" s="82" t="e">
        <v>#N/A</v>
      </c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ht="12.75" customHeight="1" x14ac:dyDescent="0.2">
      <c r="A141" s="127">
        <v>2026.12</v>
      </c>
      <c r="B141" s="80" t="e">
        <v>#N/A</v>
      </c>
      <c r="C141" s="81" t="e">
        <v>#N/A</v>
      </c>
      <c r="D141" s="81" t="e">
        <v>#N/A</v>
      </c>
      <c r="E141" s="81" t="e">
        <v>#N/A</v>
      </c>
      <c r="F141" s="82" t="e">
        <v>#N/A</v>
      </c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ht="12.75" customHeight="1" x14ac:dyDescent="0.2">
      <c r="A142" s="127">
        <v>2027.01</v>
      </c>
      <c r="B142" s="80" t="e">
        <v>#N/A</v>
      </c>
      <c r="C142" s="81" t="e">
        <v>#N/A</v>
      </c>
      <c r="D142" s="81" t="e">
        <v>#N/A</v>
      </c>
      <c r="E142" s="81" t="e">
        <v>#N/A</v>
      </c>
      <c r="F142" s="82" t="e">
        <v>#N/A</v>
      </c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ht="12.75" customHeight="1" x14ac:dyDescent="0.2">
      <c r="A143" s="127">
        <v>2027.02</v>
      </c>
      <c r="B143" s="80" t="e">
        <v>#N/A</v>
      </c>
      <c r="C143" s="81" t="e">
        <v>#N/A</v>
      </c>
      <c r="D143" s="81" t="e">
        <v>#N/A</v>
      </c>
      <c r="E143" s="81" t="e">
        <v>#N/A</v>
      </c>
      <c r="F143" s="82" t="e">
        <v>#N/A</v>
      </c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ht="12.75" customHeight="1" x14ac:dyDescent="0.2">
      <c r="A144" s="127">
        <v>2027.03</v>
      </c>
      <c r="B144" s="80" t="e">
        <v>#N/A</v>
      </c>
      <c r="C144" s="81" t="e">
        <v>#N/A</v>
      </c>
      <c r="D144" s="81" t="e">
        <v>#N/A</v>
      </c>
      <c r="E144" s="81" t="e">
        <v>#N/A</v>
      </c>
      <c r="F144" s="82" t="e">
        <v>#N/A</v>
      </c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ht="12.75" customHeight="1" x14ac:dyDescent="0.2">
      <c r="A145" s="127">
        <v>2027.04</v>
      </c>
      <c r="B145" s="80" t="e">
        <v>#N/A</v>
      </c>
      <c r="C145" s="81" t="e">
        <v>#N/A</v>
      </c>
      <c r="D145" s="81" t="e">
        <v>#N/A</v>
      </c>
      <c r="E145" s="81" t="e">
        <v>#N/A</v>
      </c>
      <c r="F145" s="82" t="e">
        <v>#N/A</v>
      </c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ht="12.75" customHeight="1" x14ac:dyDescent="0.2">
      <c r="A146" s="127">
        <v>2027.05</v>
      </c>
      <c r="B146" s="80" t="e">
        <v>#N/A</v>
      </c>
      <c r="C146" s="81" t="e">
        <v>#N/A</v>
      </c>
      <c r="D146" s="81" t="e">
        <v>#N/A</v>
      </c>
      <c r="E146" s="81" t="e">
        <v>#N/A</v>
      </c>
      <c r="F146" s="82" t="e">
        <v>#N/A</v>
      </c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ht="12.75" customHeight="1" x14ac:dyDescent="0.2">
      <c r="A147" s="127">
        <v>2027.06</v>
      </c>
      <c r="B147" s="80" t="e">
        <v>#N/A</v>
      </c>
      <c r="C147" s="81" t="e">
        <v>#N/A</v>
      </c>
      <c r="D147" s="81" t="e">
        <v>#N/A</v>
      </c>
      <c r="E147" s="81" t="e">
        <v>#N/A</v>
      </c>
      <c r="F147" s="82" t="e">
        <v>#N/A</v>
      </c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ht="12.75" customHeight="1" x14ac:dyDescent="0.2">
      <c r="A148" s="127">
        <v>2027.07</v>
      </c>
      <c r="B148" s="80" t="e">
        <v>#N/A</v>
      </c>
      <c r="C148" s="81" t="e">
        <v>#N/A</v>
      </c>
      <c r="D148" s="81" t="e">
        <v>#N/A</v>
      </c>
      <c r="E148" s="81" t="e">
        <v>#N/A</v>
      </c>
      <c r="F148" s="82" t="e">
        <v>#N/A</v>
      </c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ht="12.75" customHeight="1" x14ac:dyDescent="0.2">
      <c r="A149" s="127">
        <v>2027.08</v>
      </c>
      <c r="B149" s="80" t="e">
        <v>#N/A</v>
      </c>
      <c r="C149" s="81" t="e">
        <v>#N/A</v>
      </c>
      <c r="D149" s="81" t="e">
        <v>#N/A</v>
      </c>
      <c r="E149" s="81" t="e">
        <v>#N/A</v>
      </c>
      <c r="F149" s="82" t="e">
        <v>#N/A</v>
      </c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ht="12.75" customHeight="1" x14ac:dyDescent="0.2">
      <c r="A150" s="127">
        <v>2027.09</v>
      </c>
      <c r="B150" s="80" t="e">
        <v>#N/A</v>
      </c>
      <c r="C150" s="81" t="e">
        <v>#N/A</v>
      </c>
      <c r="D150" s="81" t="e">
        <v>#N/A</v>
      </c>
      <c r="E150" s="81" t="e">
        <v>#N/A</v>
      </c>
      <c r="F150" s="82" t="e">
        <v>#N/A</v>
      </c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ht="12.75" customHeight="1" x14ac:dyDescent="0.2">
      <c r="A151" s="127">
        <v>2027.1</v>
      </c>
      <c r="B151" s="80" t="e">
        <v>#N/A</v>
      </c>
      <c r="C151" s="81" t="e">
        <v>#N/A</v>
      </c>
      <c r="D151" s="81" t="e">
        <v>#N/A</v>
      </c>
      <c r="E151" s="81" t="e">
        <v>#N/A</v>
      </c>
      <c r="F151" s="82" t="e">
        <v>#N/A</v>
      </c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ht="12.75" customHeight="1" x14ac:dyDescent="0.2">
      <c r="A152" s="127">
        <v>2027.11</v>
      </c>
      <c r="B152" s="80" t="e">
        <v>#N/A</v>
      </c>
      <c r="C152" s="81" t="e">
        <v>#N/A</v>
      </c>
      <c r="D152" s="81" t="e">
        <v>#N/A</v>
      </c>
      <c r="E152" s="81" t="e">
        <v>#N/A</v>
      </c>
      <c r="F152" s="82" t="e">
        <v>#N/A</v>
      </c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ht="12.75" customHeight="1" x14ac:dyDescent="0.2">
      <c r="A153" s="127">
        <v>2027.12</v>
      </c>
      <c r="B153" s="80" t="e">
        <v>#N/A</v>
      </c>
      <c r="C153" s="81" t="e">
        <v>#N/A</v>
      </c>
      <c r="D153" s="81" t="e">
        <v>#N/A</v>
      </c>
      <c r="E153" s="81" t="e">
        <v>#N/A</v>
      </c>
      <c r="F153" s="82" t="e">
        <v>#N/A</v>
      </c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ht="12.75" customHeight="1" x14ac:dyDescent="0.2">
      <c r="A154" s="127">
        <v>2028.01</v>
      </c>
      <c r="B154" s="80" t="e">
        <v>#N/A</v>
      </c>
      <c r="C154" s="81" t="e">
        <v>#N/A</v>
      </c>
      <c r="D154" s="81" t="e">
        <v>#N/A</v>
      </c>
      <c r="E154" s="81" t="e">
        <v>#N/A</v>
      </c>
      <c r="F154" s="82" t="e">
        <v>#N/A</v>
      </c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ht="12.75" customHeight="1" x14ac:dyDescent="0.2">
      <c r="A155" s="127">
        <v>2028.02</v>
      </c>
      <c r="B155" s="80" t="e">
        <v>#N/A</v>
      </c>
      <c r="C155" s="81" t="e">
        <v>#N/A</v>
      </c>
      <c r="D155" s="81" t="e">
        <v>#N/A</v>
      </c>
      <c r="E155" s="81" t="e">
        <v>#N/A</v>
      </c>
      <c r="F155" s="82" t="e">
        <v>#N/A</v>
      </c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ht="12.75" customHeight="1" x14ac:dyDescent="0.2">
      <c r="A156" s="127">
        <v>2028.03</v>
      </c>
      <c r="B156" s="80" t="e">
        <v>#N/A</v>
      </c>
      <c r="C156" s="81" t="e">
        <v>#N/A</v>
      </c>
      <c r="D156" s="81" t="e">
        <v>#N/A</v>
      </c>
      <c r="E156" s="81" t="e">
        <v>#N/A</v>
      </c>
      <c r="F156" s="82" t="e">
        <v>#N/A</v>
      </c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ht="12.75" customHeight="1" x14ac:dyDescent="0.2">
      <c r="A157" s="127">
        <v>2028.04</v>
      </c>
      <c r="B157" s="80" t="e">
        <v>#N/A</v>
      </c>
      <c r="C157" s="81" t="e">
        <v>#N/A</v>
      </c>
      <c r="D157" s="81" t="e">
        <v>#N/A</v>
      </c>
      <c r="E157" s="81" t="e">
        <v>#N/A</v>
      </c>
      <c r="F157" s="82" t="e">
        <v>#N/A</v>
      </c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ht="12.75" customHeight="1" x14ac:dyDescent="0.2">
      <c r="A158" s="127">
        <v>2028.05</v>
      </c>
      <c r="B158" s="80" t="e">
        <v>#N/A</v>
      </c>
      <c r="C158" s="81" t="e">
        <v>#N/A</v>
      </c>
      <c r="D158" s="81" t="e">
        <v>#N/A</v>
      </c>
      <c r="E158" s="81" t="e">
        <v>#N/A</v>
      </c>
      <c r="F158" s="82" t="e">
        <v>#N/A</v>
      </c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ht="12.75" customHeight="1" x14ac:dyDescent="0.2">
      <c r="A159" s="127">
        <v>2028.06</v>
      </c>
      <c r="B159" s="80" t="e">
        <v>#N/A</v>
      </c>
      <c r="C159" s="81" t="e">
        <v>#N/A</v>
      </c>
      <c r="D159" s="81" t="e">
        <v>#N/A</v>
      </c>
      <c r="E159" s="81" t="e">
        <v>#N/A</v>
      </c>
      <c r="F159" s="82" t="e">
        <v>#N/A</v>
      </c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ht="12.75" customHeight="1" x14ac:dyDescent="0.2">
      <c r="A160" s="127">
        <v>2028.07</v>
      </c>
      <c r="B160" s="80" t="e">
        <v>#N/A</v>
      </c>
      <c r="C160" s="81" t="e">
        <v>#N/A</v>
      </c>
      <c r="D160" s="81" t="e">
        <v>#N/A</v>
      </c>
      <c r="E160" s="81" t="e">
        <v>#N/A</v>
      </c>
      <c r="F160" s="82" t="e">
        <v>#N/A</v>
      </c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ht="12.75" customHeight="1" x14ac:dyDescent="0.2">
      <c r="A161" s="127">
        <v>2028.08</v>
      </c>
      <c r="B161" s="80" t="e">
        <v>#N/A</v>
      </c>
      <c r="C161" s="81" t="e">
        <v>#N/A</v>
      </c>
      <c r="D161" s="81" t="e">
        <v>#N/A</v>
      </c>
      <c r="E161" s="81" t="e">
        <v>#N/A</v>
      </c>
      <c r="F161" s="82" t="e">
        <v>#N/A</v>
      </c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ht="12.75" customHeight="1" x14ac:dyDescent="0.2">
      <c r="A162" s="127">
        <v>2028.09</v>
      </c>
      <c r="B162" s="80" t="e">
        <v>#N/A</v>
      </c>
      <c r="C162" s="81" t="e">
        <v>#N/A</v>
      </c>
      <c r="D162" s="81" t="e">
        <v>#N/A</v>
      </c>
      <c r="E162" s="81" t="e">
        <v>#N/A</v>
      </c>
      <c r="F162" s="82" t="e">
        <v>#N/A</v>
      </c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ht="12.75" customHeight="1" x14ac:dyDescent="0.2">
      <c r="A163" s="127">
        <v>2028.1</v>
      </c>
      <c r="B163" s="80" t="e">
        <v>#N/A</v>
      </c>
      <c r="C163" s="81" t="e">
        <v>#N/A</v>
      </c>
      <c r="D163" s="81" t="e">
        <v>#N/A</v>
      </c>
      <c r="E163" s="81" t="e">
        <v>#N/A</v>
      </c>
      <c r="F163" s="82" t="e">
        <v>#N/A</v>
      </c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ht="12.75" customHeight="1" x14ac:dyDescent="0.2">
      <c r="A164" s="127">
        <v>2028.11</v>
      </c>
      <c r="B164" s="80" t="e">
        <v>#N/A</v>
      </c>
      <c r="C164" s="81" t="e">
        <v>#N/A</v>
      </c>
      <c r="D164" s="81" t="e">
        <v>#N/A</v>
      </c>
      <c r="E164" s="81" t="e">
        <v>#N/A</v>
      </c>
      <c r="F164" s="82" t="e">
        <v>#N/A</v>
      </c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ht="12.75" customHeight="1" x14ac:dyDescent="0.2">
      <c r="A165" s="127">
        <v>2028.12</v>
      </c>
      <c r="B165" s="80" t="e">
        <v>#N/A</v>
      </c>
      <c r="C165" s="81" t="e">
        <v>#N/A</v>
      </c>
      <c r="D165" s="81" t="e">
        <v>#N/A</v>
      </c>
      <c r="E165" s="81" t="e">
        <v>#N/A</v>
      </c>
      <c r="F165" s="82" t="e">
        <v>#N/A</v>
      </c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ht="12.75" customHeight="1" x14ac:dyDescent="0.2">
      <c r="A166" s="127">
        <v>2029.01</v>
      </c>
      <c r="B166" s="80" t="e">
        <v>#N/A</v>
      </c>
      <c r="C166" s="81" t="e">
        <v>#N/A</v>
      </c>
      <c r="D166" s="81" t="e">
        <v>#N/A</v>
      </c>
      <c r="E166" s="81" t="e">
        <v>#N/A</v>
      </c>
      <c r="F166" s="82" t="e">
        <v>#N/A</v>
      </c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ht="12.75" customHeight="1" x14ac:dyDescent="0.2">
      <c r="A167" s="127">
        <v>2029.02</v>
      </c>
      <c r="B167" s="80" t="e">
        <v>#N/A</v>
      </c>
      <c r="C167" s="81" t="e">
        <v>#N/A</v>
      </c>
      <c r="D167" s="81" t="e">
        <v>#N/A</v>
      </c>
      <c r="E167" s="81" t="e">
        <v>#N/A</v>
      </c>
      <c r="F167" s="82" t="e">
        <v>#N/A</v>
      </c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ht="12.75" customHeight="1" x14ac:dyDescent="0.2">
      <c r="A168" s="127">
        <v>2029.03</v>
      </c>
      <c r="B168" s="80" t="e">
        <v>#N/A</v>
      </c>
      <c r="C168" s="81" t="e">
        <v>#N/A</v>
      </c>
      <c r="D168" s="81" t="e">
        <v>#N/A</v>
      </c>
      <c r="E168" s="81" t="e">
        <v>#N/A</v>
      </c>
      <c r="F168" s="82" t="e">
        <v>#N/A</v>
      </c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ht="12.75" customHeight="1" x14ac:dyDescent="0.2">
      <c r="A169" s="127">
        <v>2029.04</v>
      </c>
      <c r="B169" s="80" t="e">
        <v>#N/A</v>
      </c>
      <c r="C169" s="81" t="e">
        <v>#N/A</v>
      </c>
      <c r="D169" s="81" t="e">
        <v>#N/A</v>
      </c>
      <c r="E169" s="81" t="e">
        <v>#N/A</v>
      </c>
      <c r="F169" s="82" t="e">
        <v>#N/A</v>
      </c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ht="12.75" customHeight="1" x14ac:dyDescent="0.2">
      <c r="A170" s="127">
        <v>2029.05</v>
      </c>
      <c r="B170" s="80" t="e">
        <v>#N/A</v>
      </c>
      <c r="C170" s="81" t="e">
        <v>#N/A</v>
      </c>
      <c r="D170" s="81" t="e">
        <v>#N/A</v>
      </c>
      <c r="E170" s="81" t="e">
        <v>#N/A</v>
      </c>
      <c r="F170" s="82" t="e">
        <v>#N/A</v>
      </c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ht="12.75" customHeight="1" x14ac:dyDescent="0.2">
      <c r="A171" s="127">
        <v>2029.06</v>
      </c>
      <c r="B171" s="80" t="e">
        <v>#N/A</v>
      </c>
      <c r="C171" s="81" t="e">
        <v>#N/A</v>
      </c>
      <c r="D171" s="81" t="e">
        <v>#N/A</v>
      </c>
      <c r="E171" s="81" t="e">
        <v>#N/A</v>
      </c>
      <c r="F171" s="82" t="e">
        <v>#N/A</v>
      </c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ht="12.75" customHeight="1" x14ac:dyDescent="0.2">
      <c r="A172" s="127">
        <v>2029.07</v>
      </c>
      <c r="B172" s="80" t="e">
        <v>#N/A</v>
      </c>
      <c r="C172" s="81" t="e">
        <v>#N/A</v>
      </c>
      <c r="D172" s="81" t="e">
        <v>#N/A</v>
      </c>
      <c r="E172" s="81" t="e">
        <v>#N/A</v>
      </c>
      <c r="F172" s="82" t="e">
        <v>#N/A</v>
      </c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ht="12.75" customHeight="1" x14ac:dyDescent="0.2">
      <c r="A173" s="127">
        <v>2029.08</v>
      </c>
      <c r="B173" s="80" t="e">
        <v>#N/A</v>
      </c>
      <c r="C173" s="81" t="e">
        <v>#N/A</v>
      </c>
      <c r="D173" s="81" t="e">
        <v>#N/A</v>
      </c>
      <c r="E173" s="81" t="e">
        <v>#N/A</v>
      </c>
      <c r="F173" s="82" t="e">
        <v>#N/A</v>
      </c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ht="12.75" customHeight="1" x14ac:dyDescent="0.2">
      <c r="A174" s="127">
        <v>2029.09</v>
      </c>
      <c r="B174" s="80" t="e">
        <v>#N/A</v>
      </c>
      <c r="C174" s="81" t="e">
        <v>#N/A</v>
      </c>
      <c r="D174" s="81" t="e">
        <v>#N/A</v>
      </c>
      <c r="E174" s="81" t="e">
        <v>#N/A</v>
      </c>
      <c r="F174" s="82" t="e">
        <v>#N/A</v>
      </c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ht="12.75" customHeight="1" x14ac:dyDescent="0.2">
      <c r="A175" s="127">
        <v>2029.1</v>
      </c>
      <c r="B175" s="80" t="e">
        <v>#N/A</v>
      </c>
      <c r="C175" s="81" t="e">
        <v>#N/A</v>
      </c>
      <c r="D175" s="81" t="e">
        <v>#N/A</v>
      </c>
      <c r="E175" s="81" t="e">
        <v>#N/A</v>
      </c>
      <c r="F175" s="82" t="e">
        <v>#N/A</v>
      </c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ht="12.75" customHeight="1" x14ac:dyDescent="0.2">
      <c r="A176" s="127">
        <v>2029.11</v>
      </c>
      <c r="B176" s="80" t="e">
        <v>#N/A</v>
      </c>
      <c r="C176" s="81" t="e">
        <v>#N/A</v>
      </c>
      <c r="D176" s="81" t="e">
        <v>#N/A</v>
      </c>
      <c r="E176" s="81" t="e">
        <v>#N/A</v>
      </c>
      <c r="F176" s="82" t="e">
        <v>#N/A</v>
      </c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ht="12.75" customHeight="1" x14ac:dyDescent="0.2">
      <c r="A177" s="127">
        <v>2029.12</v>
      </c>
      <c r="B177" s="80" t="e">
        <v>#N/A</v>
      </c>
      <c r="C177" s="81" t="e">
        <v>#N/A</v>
      </c>
      <c r="D177" s="81" t="e">
        <v>#N/A</v>
      </c>
      <c r="E177" s="81" t="e">
        <v>#N/A</v>
      </c>
      <c r="F177" s="82" t="e">
        <v>#N/A</v>
      </c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ht="12.75" customHeight="1" x14ac:dyDescent="0.2">
      <c r="A178" s="127">
        <v>2030.01</v>
      </c>
      <c r="B178" s="80" t="e">
        <v>#N/A</v>
      </c>
      <c r="C178" s="81" t="e">
        <v>#N/A</v>
      </c>
      <c r="D178" s="81" t="e">
        <v>#N/A</v>
      </c>
      <c r="E178" s="81" t="e">
        <v>#N/A</v>
      </c>
      <c r="F178" s="82" t="e">
        <v>#N/A</v>
      </c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ht="12.75" customHeight="1" x14ac:dyDescent="0.2">
      <c r="A179" s="127">
        <v>2030.02</v>
      </c>
      <c r="B179" s="80" t="e">
        <v>#N/A</v>
      </c>
      <c r="C179" s="81" t="e">
        <v>#N/A</v>
      </c>
      <c r="D179" s="81" t="e">
        <v>#N/A</v>
      </c>
      <c r="E179" s="81" t="e">
        <v>#N/A</v>
      </c>
      <c r="F179" s="82" t="e">
        <v>#N/A</v>
      </c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ht="12.75" customHeight="1" x14ac:dyDescent="0.2">
      <c r="A180" s="127">
        <v>2030.03</v>
      </c>
      <c r="B180" s="80" t="e">
        <v>#N/A</v>
      </c>
      <c r="C180" s="81" t="e">
        <v>#N/A</v>
      </c>
      <c r="D180" s="81" t="e">
        <v>#N/A</v>
      </c>
      <c r="E180" s="81" t="e">
        <v>#N/A</v>
      </c>
      <c r="F180" s="82" t="e">
        <v>#N/A</v>
      </c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ht="12.75" customHeight="1" x14ac:dyDescent="0.2">
      <c r="A181" s="127">
        <v>2030.04</v>
      </c>
      <c r="B181" s="80" t="e">
        <v>#N/A</v>
      </c>
      <c r="C181" s="81" t="e">
        <v>#N/A</v>
      </c>
      <c r="D181" s="81" t="e">
        <v>#N/A</v>
      </c>
      <c r="E181" s="81" t="e">
        <v>#N/A</v>
      </c>
      <c r="F181" s="82" t="e">
        <v>#N/A</v>
      </c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ht="12.75" customHeight="1" x14ac:dyDescent="0.2">
      <c r="A182" s="127">
        <v>2030.05</v>
      </c>
      <c r="B182" s="80" t="e">
        <v>#N/A</v>
      </c>
      <c r="C182" s="81" t="e">
        <v>#N/A</v>
      </c>
      <c r="D182" s="81" t="e">
        <v>#N/A</v>
      </c>
      <c r="E182" s="81" t="e">
        <v>#N/A</v>
      </c>
      <c r="F182" s="82" t="e">
        <v>#N/A</v>
      </c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ht="12.75" customHeight="1" x14ac:dyDescent="0.2">
      <c r="A183" s="127">
        <v>2030.06</v>
      </c>
      <c r="B183" s="80" t="e">
        <v>#N/A</v>
      </c>
      <c r="C183" s="81" t="e">
        <v>#N/A</v>
      </c>
      <c r="D183" s="81" t="e">
        <v>#N/A</v>
      </c>
      <c r="E183" s="81" t="e">
        <v>#N/A</v>
      </c>
      <c r="F183" s="82" t="e">
        <v>#N/A</v>
      </c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ht="12.75" customHeight="1" x14ac:dyDescent="0.2">
      <c r="A184" s="127">
        <v>2030.07</v>
      </c>
      <c r="B184" s="80" t="e">
        <v>#N/A</v>
      </c>
      <c r="C184" s="81" t="e">
        <v>#N/A</v>
      </c>
      <c r="D184" s="81" t="e">
        <v>#N/A</v>
      </c>
      <c r="E184" s="81" t="e">
        <v>#N/A</v>
      </c>
      <c r="F184" s="82" t="e">
        <v>#N/A</v>
      </c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ht="12.75" customHeight="1" x14ac:dyDescent="0.2">
      <c r="A185" s="127">
        <v>2030.08</v>
      </c>
      <c r="B185" s="80" t="e">
        <v>#N/A</v>
      </c>
      <c r="C185" s="81" t="e">
        <v>#N/A</v>
      </c>
      <c r="D185" s="81" t="e">
        <v>#N/A</v>
      </c>
      <c r="E185" s="81" t="e">
        <v>#N/A</v>
      </c>
      <c r="F185" s="82" t="e">
        <v>#N/A</v>
      </c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ht="12.75" customHeight="1" x14ac:dyDescent="0.2">
      <c r="A186" s="127">
        <v>2030.09</v>
      </c>
      <c r="B186" s="80" t="e">
        <v>#N/A</v>
      </c>
      <c r="C186" s="81" t="e">
        <v>#N/A</v>
      </c>
      <c r="D186" s="81" t="e">
        <v>#N/A</v>
      </c>
      <c r="E186" s="81" t="e">
        <v>#N/A</v>
      </c>
      <c r="F186" s="82" t="e">
        <v>#N/A</v>
      </c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ht="12.75" customHeight="1" x14ac:dyDescent="0.2">
      <c r="A187" s="127">
        <v>2030.1</v>
      </c>
      <c r="B187" s="80" t="e">
        <v>#N/A</v>
      </c>
      <c r="C187" s="81" t="e">
        <v>#N/A</v>
      </c>
      <c r="D187" s="81" t="e">
        <v>#N/A</v>
      </c>
      <c r="E187" s="81" t="e">
        <v>#N/A</v>
      </c>
      <c r="F187" s="82" t="e">
        <v>#N/A</v>
      </c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ht="12.75" customHeight="1" x14ac:dyDescent="0.2">
      <c r="A188" s="127">
        <v>2030.11</v>
      </c>
      <c r="B188" s="80" t="e">
        <v>#N/A</v>
      </c>
      <c r="C188" s="81" t="e">
        <v>#N/A</v>
      </c>
      <c r="D188" s="81" t="e">
        <v>#N/A</v>
      </c>
      <c r="E188" s="81" t="e">
        <v>#N/A</v>
      </c>
      <c r="F188" s="82" t="e">
        <v>#N/A</v>
      </c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ht="12.75" customHeight="1" x14ac:dyDescent="0.2">
      <c r="A189" s="127">
        <v>2030.12</v>
      </c>
      <c r="B189" s="80" t="e">
        <v>#N/A</v>
      </c>
      <c r="C189" s="81" t="e">
        <v>#N/A</v>
      </c>
      <c r="D189" s="81" t="e">
        <v>#N/A</v>
      </c>
      <c r="E189" s="81" t="e">
        <v>#N/A</v>
      </c>
      <c r="F189" s="82" t="e">
        <v>#N/A</v>
      </c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ht="12.75" customHeight="1" x14ac:dyDescent="0.2">
      <c r="A190" s="35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ht="12.75" customHeight="1" x14ac:dyDescent="0.2">
      <c r="A191" s="35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ht="12.75" customHeight="1" x14ac:dyDescent="0.2">
      <c r="A192" s="35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ht="12.75" customHeight="1" x14ac:dyDescent="0.2">
      <c r="A193" s="35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ht="12.75" customHeight="1" x14ac:dyDescent="0.2">
      <c r="A194" s="35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ht="12.75" customHeight="1" x14ac:dyDescent="0.2">
      <c r="A195" s="35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ht="12.75" customHeight="1" x14ac:dyDescent="0.2">
      <c r="A196" s="35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ht="12.75" customHeight="1" x14ac:dyDescent="0.2">
      <c r="A197" s="35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ht="12.75" customHeight="1" x14ac:dyDescent="0.2">
      <c r="A198" s="35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ht="12.75" customHeight="1" x14ac:dyDescent="0.2">
      <c r="A199" s="35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ht="12.75" customHeight="1" x14ac:dyDescent="0.2">
      <c r="A200" s="35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ht="12.75" customHeight="1" x14ac:dyDescent="0.2">
      <c r="A201" s="35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ht="12.75" customHeight="1" x14ac:dyDescent="0.2">
      <c r="A202" s="35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ht="12.75" customHeight="1" x14ac:dyDescent="0.2">
      <c r="A203" s="35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ht="12.75" customHeight="1" x14ac:dyDescent="0.2">
      <c r="A204" s="35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ht="12.75" customHeight="1" x14ac:dyDescent="0.2">
      <c r="A205" s="35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ht="12.75" customHeight="1" x14ac:dyDescent="0.2">
      <c r="A206" s="35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ht="12.75" customHeight="1" x14ac:dyDescent="0.2">
      <c r="A207" s="35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ht="12.75" customHeight="1" x14ac:dyDescent="0.2">
      <c r="A208" s="35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ht="12.75" customHeight="1" x14ac:dyDescent="0.2">
      <c r="A209" s="35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ht="12.75" customHeight="1" x14ac:dyDescent="0.2">
      <c r="A210" s="35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ht="12.75" customHeight="1" x14ac:dyDescent="0.2">
      <c r="A211" s="35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ht="12.75" customHeight="1" x14ac:dyDescent="0.2">
      <c r="A212" s="35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ht="12.75" customHeight="1" x14ac:dyDescent="0.2">
      <c r="A213" s="35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ht="12.75" customHeight="1" x14ac:dyDescent="0.2">
      <c r="A214" s="35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ht="12.75" customHeight="1" x14ac:dyDescent="0.2">
      <c r="A215" s="35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ht="12.75" customHeight="1" x14ac:dyDescent="0.2">
      <c r="A216" s="35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ht="12.75" customHeight="1" x14ac:dyDescent="0.2">
      <c r="A217" s="35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ht="12.75" customHeight="1" x14ac:dyDescent="0.2">
      <c r="A218" s="35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ht="12.75" customHeight="1" x14ac:dyDescent="0.2">
      <c r="A219" s="35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ht="12.75" customHeight="1" x14ac:dyDescent="0.2">
      <c r="A220" s="35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ht="12.75" customHeight="1" x14ac:dyDescent="0.2">
      <c r="A221" s="35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ht="12.75" customHeight="1" x14ac:dyDescent="0.2">
      <c r="A222" s="35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ht="12.75" customHeight="1" x14ac:dyDescent="0.2">
      <c r="A223" s="35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ht="12.75" customHeight="1" x14ac:dyDescent="0.2">
      <c r="A224" s="35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ht="12.75" customHeight="1" x14ac:dyDescent="0.2">
      <c r="A225" s="35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ht="12.75" customHeight="1" x14ac:dyDescent="0.2">
      <c r="A226" s="35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ht="12.75" customHeight="1" x14ac:dyDescent="0.2">
      <c r="A227" s="35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ht="12.75" customHeight="1" x14ac:dyDescent="0.2">
      <c r="A228" s="35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ht="12.75" customHeight="1" x14ac:dyDescent="0.2">
      <c r="A229" s="35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ht="12.75" customHeight="1" x14ac:dyDescent="0.2">
      <c r="A230" s="35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ht="12.75" customHeight="1" x14ac:dyDescent="0.2">
      <c r="A231" s="35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ht="12.75" customHeight="1" x14ac:dyDescent="0.2">
      <c r="A232" s="35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ht="12.75" customHeight="1" x14ac:dyDescent="0.2">
      <c r="A233" s="35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ht="12.75" customHeight="1" x14ac:dyDescent="0.2">
      <c r="A234" s="35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ht="12.75" customHeight="1" x14ac:dyDescent="0.2">
      <c r="A235" s="35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ht="12.75" customHeight="1" x14ac:dyDescent="0.2">
      <c r="A236" s="35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ht="12.75" customHeight="1" x14ac:dyDescent="0.2">
      <c r="A237" s="35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ht="12.75" customHeight="1" x14ac:dyDescent="0.2">
      <c r="A238" s="35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 ht="12.75" customHeight="1" x14ac:dyDescent="0.2">
      <c r="A239" s="35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 ht="12.75" customHeight="1" x14ac:dyDescent="0.2">
      <c r="A240" s="35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 ht="12.75" customHeight="1" x14ac:dyDescent="0.2">
      <c r="A241" s="35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 ht="12.75" customHeight="1" x14ac:dyDescent="0.2">
      <c r="A242" s="35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 ht="12.75" customHeight="1" x14ac:dyDescent="0.2">
      <c r="A243" s="35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 ht="12.75" customHeight="1" x14ac:dyDescent="0.2">
      <c r="A244" s="35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 ht="12.75" customHeight="1" x14ac:dyDescent="0.2">
      <c r="A245" s="35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 ht="12.75" customHeight="1" x14ac:dyDescent="0.2">
      <c r="A246" s="35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 ht="12.75" customHeight="1" x14ac:dyDescent="0.2">
      <c r="A247" s="35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 ht="12.75" customHeight="1" x14ac:dyDescent="0.2">
      <c r="A248" s="35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 ht="12.75" customHeight="1" x14ac:dyDescent="0.2">
      <c r="A249" s="35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 ht="12.75" customHeight="1" x14ac:dyDescent="0.2">
      <c r="A250" s="35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 ht="12.75" customHeight="1" x14ac:dyDescent="0.2">
      <c r="A251" s="35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 ht="12.75" customHeight="1" x14ac:dyDescent="0.2">
      <c r="A252" s="35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 ht="12.75" customHeight="1" x14ac:dyDescent="0.2">
      <c r="A253" s="35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 ht="12.75" customHeight="1" x14ac:dyDescent="0.2">
      <c r="A254" s="35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 ht="12.75" customHeight="1" x14ac:dyDescent="0.2">
      <c r="A255" s="35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 ht="12.75" customHeight="1" x14ac:dyDescent="0.2">
      <c r="A256" s="35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 ht="12.75" customHeight="1" x14ac:dyDescent="0.2">
      <c r="A257" s="35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 ht="12.75" customHeight="1" x14ac:dyDescent="0.2">
      <c r="A258" s="35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 ht="12.75" customHeight="1" x14ac:dyDescent="0.2">
      <c r="A259" s="35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 ht="12.75" customHeight="1" x14ac:dyDescent="0.2">
      <c r="A260" s="35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 ht="12.75" customHeight="1" x14ac:dyDescent="0.2">
      <c r="A261" s="35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 ht="12.75" customHeight="1" x14ac:dyDescent="0.2">
      <c r="A262" s="35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 ht="12.75" customHeight="1" x14ac:dyDescent="0.2">
      <c r="A263" s="35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 ht="12.75" customHeight="1" x14ac:dyDescent="0.2">
      <c r="A264" s="35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 ht="12.75" customHeight="1" x14ac:dyDescent="0.2">
      <c r="A265" s="35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 ht="12.75" customHeight="1" x14ac:dyDescent="0.2">
      <c r="A266" s="35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 ht="12.75" customHeight="1" x14ac:dyDescent="0.2">
      <c r="A267" s="35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 ht="12.75" customHeight="1" x14ac:dyDescent="0.2">
      <c r="A268" s="35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 ht="12.75" customHeight="1" x14ac:dyDescent="0.2">
      <c r="A269" s="35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 ht="12.75" customHeight="1" x14ac:dyDescent="0.2">
      <c r="A270" s="35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 ht="12.75" customHeight="1" x14ac:dyDescent="0.2">
      <c r="A271" s="35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 ht="12.75" customHeight="1" x14ac:dyDescent="0.2">
      <c r="A272" s="35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 ht="12.75" customHeight="1" x14ac:dyDescent="0.2">
      <c r="A273" s="35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 ht="12.75" customHeight="1" x14ac:dyDescent="0.2">
      <c r="A274" s="35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ht="12.75" customHeight="1" x14ac:dyDescent="0.2">
      <c r="A275" s="35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ht="12.75" customHeight="1" x14ac:dyDescent="0.2">
      <c r="A276" s="35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ht="12.75" customHeight="1" x14ac:dyDescent="0.2">
      <c r="A277" s="35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ht="12.75" customHeight="1" x14ac:dyDescent="0.2">
      <c r="A278" s="35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ht="12.75" customHeight="1" x14ac:dyDescent="0.2">
      <c r="A279" s="35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ht="12.75" customHeight="1" x14ac:dyDescent="0.2">
      <c r="A280" s="35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ht="12.75" customHeight="1" x14ac:dyDescent="0.2">
      <c r="A281" s="35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ht="12.75" customHeight="1" x14ac:dyDescent="0.2">
      <c r="A282" s="35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ht="12.75" customHeight="1" x14ac:dyDescent="0.2">
      <c r="A283" s="35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ht="12.75" customHeight="1" x14ac:dyDescent="0.2">
      <c r="A284" s="35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ht="12.75" customHeight="1" x14ac:dyDescent="0.2">
      <c r="A285" s="35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ht="12.75" customHeight="1" x14ac:dyDescent="0.2">
      <c r="A286" s="35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ht="12.75" customHeight="1" x14ac:dyDescent="0.2">
      <c r="A287" s="35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ht="12.75" customHeight="1" x14ac:dyDescent="0.2">
      <c r="A288" s="35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 ht="12.75" customHeight="1" x14ac:dyDescent="0.2">
      <c r="A289" s="35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 ht="12.75" customHeight="1" x14ac:dyDescent="0.2">
      <c r="A290" s="35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 ht="12.75" customHeight="1" x14ac:dyDescent="0.2">
      <c r="A291" s="35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 ht="12.75" customHeight="1" x14ac:dyDescent="0.2">
      <c r="A292" s="35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 ht="12.75" customHeight="1" x14ac:dyDescent="0.2">
      <c r="A293" s="35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 ht="12.75" customHeight="1" x14ac:dyDescent="0.2">
      <c r="A294" s="35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 ht="12.75" customHeight="1" x14ac:dyDescent="0.2">
      <c r="A295" s="35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 ht="12.75" customHeight="1" x14ac:dyDescent="0.2">
      <c r="A296" s="35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ht="12.75" customHeight="1" x14ac:dyDescent="0.2">
      <c r="A297" s="35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 ht="12.75" customHeight="1" x14ac:dyDescent="0.2">
      <c r="A298" s="35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 ht="12.75" customHeight="1" x14ac:dyDescent="0.2">
      <c r="A299" s="35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 ht="12.75" customHeight="1" x14ac:dyDescent="0.2">
      <c r="A300" s="35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 ht="12.75" customHeight="1" x14ac:dyDescent="0.2">
      <c r="A301" s="35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 ht="12.75" customHeight="1" x14ac:dyDescent="0.2">
      <c r="A302" s="35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 ht="12.75" customHeight="1" x14ac:dyDescent="0.2">
      <c r="A303" s="35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 ht="12.75" customHeight="1" x14ac:dyDescent="0.2">
      <c r="A304" s="35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 ht="12.75" customHeight="1" x14ac:dyDescent="0.2">
      <c r="A305" s="35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 ht="12.75" customHeight="1" x14ac:dyDescent="0.2">
      <c r="A306" s="35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 ht="12.75" customHeight="1" x14ac:dyDescent="0.2">
      <c r="A307" s="35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 ht="12.75" customHeight="1" x14ac:dyDescent="0.2">
      <c r="A308" s="35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 ht="12.75" customHeight="1" x14ac:dyDescent="0.2">
      <c r="A309" s="35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 ht="12.75" customHeight="1" x14ac:dyDescent="0.2">
      <c r="A310" s="35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 ht="12.75" customHeight="1" x14ac:dyDescent="0.2">
      <c r="A311" s="35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 ht="12.75" customHeight="1" x14ac:dyDescent="0.2">
      <c r="A312" s="35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 ht="12.75" customHeight="1" x14ac:dyDescent="0.2">
      <c r="A313" s="35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 ht="12.75" customHeight="1" x14ac:dyDescent="0.2">
      <c r="A314" s="35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 ht="12.75" customHeight="1" x14ac:dyDescent="0.2">
      <c r="A315" s="35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 ht="12.75" customHeight="1" x14ac:dyDescent="0.2">
      <c r="A316" s="35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 ht="12.75" customHeight="1" x14ac:dyDescent="0.2">
      <c r="A317" s="35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 ht="12.75" customHeight="1" x14ac:dyDescent="0.2">
      <c r="A318" s="35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 ht="12.75" customHeight="1" x14ac:dyDescent="0.2">
      <c r="A319" s="35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 ht="12.75" customHeight="1" x14ac:dyDescent="0.2">
      <c r="A320" s="35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 ht="12.75" customHeight="1" x14ac:dyDescent="0.2">
      <c r="A321" s="35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 ht="12.75" customHeight="1" x14ac:dyDescent="0.2">
      <c r="A322" s="35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 ht="12.75" customHeight="1" x14ac:dyDescent="0.2">
      <c r="A323" s="35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 ht="12.75" customHeight="1" x14ac:dyDescent="0.2">
      <c r="A324" s="35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 ht="12.75" customHeight="1" x14ac:dyDescent="0.2">
      <c r="A325" s="35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 ht="12.75" customHeight="1" x14ac:dyDescent="0.2">
      <c r="A326" s="35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 ht="12.75" customHeight="1" x14ac:dyDescent="0.2">
      <c r="A327" s="35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 ht="12.75" customHeight="1" x14ac:dyDescent="0.2">
      <c r="A328" s="35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 ht="12.75" customHeight="1" x14ac:dyDescent="0.2">
      <c r="A329" s="35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 ht="12.75" customHeight="1" x14ac:dyDescent="0.2">
      <c r="A330" s="35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 ht="12.75" customHeight="1" x14ac:dyDescent="0.2">
      <c r="A331" s="35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 ht="12.75" customHeight="1" x14ac:dyDescent="0.2">
      <c r="A332" s="35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 ht="12.75" customHeight="1" x14ac:dyDescent="0.2">
      <c r="A333" s="35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 ht="12.75" customHeight="1" x14ac:dyDescent="0.2">
      <c r="A334" s="35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 ht="12.75" customHeight="1" x14ac:dyDescent="0.2">
      <c r="A335" s="35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 ht="12.75" customHeight="1" x14ac:dyDescent="0.2">
      <c r="A336" s="35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 ht="12.75" customHeight="1" x14ac:dyDescent="0.2">
      <c r="A337" s="35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 ht="12.75" customHeight="1" x14ac:dyDescent="0.2">
      <c r="A338" s="35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 ht="12.75" customHeight="1" x14ac:dyDescent="0.2">
      <c r="A339" s="35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 ht="12.75" customHeight="1" x14ac:dyDescent="0.2">
      <c r="A340" s="35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 ht="12.75" customHeight="1" x14ac:dyDescent="0.2">
      <c r="A341" s="35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 ht="12.75" customHeight="1" x14ac:dyDescent="0.2">
      <c r="A342" s="35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 ht="12.75" customHeight="1" x14ac:dyDescent="0.2">
      <c r="A343" s="35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 ht="12.75" customHeight="1" x14ac:dyDescent="0.2">
      <c r="A344" s="35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 ht="12.75" customHeight="1" x14ac:dyDescent="0.2">
      <c r="A345" s="35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 ht="12.75" customHeight="1" x14ac:dyDescent="0.2">
      <c r="A346" s="35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 ht="12.75" customHeight="1" x14ac:dyDescent="0.2">
      <c r="A347" s="35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 ht="12.75" customHeight="1" x14ac:dyDescent="0.2">
      <c r="A348" s="35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 ht="12.75" customHeight="1" x14ac:dyDescent="0.2">
      <c r="A349" s="35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 ht="12.75" customHeight="1" x14ac:dyDescent="0.2">
      <c r="A350" s="35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 ht="12.75" customHeight="1" x14ac:dyDescent="0.2">
      <c r="A351" s="35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 ht="12.75" customHeight="1" x14ac:dyDescent="0.2">
      <c r="A352" s="35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 ht="12.75" customHeight="1" x14ac:dyDescent="0.2">
      <c r="A353" s="35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 ht="12.75" customHeight="1" x14ac:dyDescent="0.2">
      <c r="A354" s="35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 ht="12.75" customHeight="1" x14ac:dyDescent="0.2">
      <c r="A355" s="35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 ht="12.75" customHeight="1" x14ac:dyDescent="0.2">
      <c r="A356" s="35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 ht="12.75" customHeight="1" x14ac:dyDescent="0.2">
      <c r="A357" s="35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 ht="12.75" customHeight="1" x14ac:dyDescent="0.2">
      <c r="A358" s="35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 ht="12.75" customHeight="1" x14ac:dyDescent="0.2">
      <c r="A359" s="35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 ht="12.75" customHeight="1" x14ac:dyDescent="0.2">
      <c r="A360" s="35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 ht="12.75" customHeight="1" x14ac:dyDescent="0.2">
      <c r="A361" s="35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 ht="12.75" customHeight="1" x14ac:dyDescent="0.2">
      <c r="A362" s="35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 ht="12.75" customHeight="1" x14ac:dyDescent="0.2">
      <c r="A363" s="35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 ht="12.75" customHeight="1" x14ac:dyDescent="0.2">
      <c r="A364" s="35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 ht="12.75" customHeight="1" x14ac:dyDescent="0.2">
      <c r="A365" s="35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 ht="12.75" customHeight="1" x14ac:dyDescent="0.2">
      <c r="A366" s="35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 ht="12.75" customHeight="1" x14ac:dyDescent="0.2">
      <c r="A367" s="35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 ht="12.75" customHeight="1" x14ac:dyDescent="0.2">
      <c r="A368" s="35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 ht="12.75" customHeight="1" x14ac:dyDescent="0.2">
      <c r="A369" s="35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 ht="12.75" customHeight="1" x14ac:dyDescent="0.2">
      <c r="A370" s="35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 ht="12.75" customHeight="1" x14ac:dyDescent="0.2">
      <c r="A371" s="35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 ht="12.75" customHeight="1" x14ac:dyDescent="0.2">
      <c r="A372" s="35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 ht="12.75" customHeight="1" x14ac:dyDescent="0.2">
      <c r="A373" s="35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 ht="12.75" customHeight="1" x14ac:dyDescent="0.2">
      <c r="A374" s="35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 ht="12.75" customHeight="1" x14ac:dyDescent="0.2">
      <c r="A375" s="35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 ht="12.75" customHeight="1" x14ac:dyDescent="0.2">
      <c r="A376" s="35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 ht="12.75" customHeight="1" x14ac:dyDescent="0.2">
      <c r="A377" s="35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 ht="12.75" customHeight="1" x14ac:dyDescent="0.2">
      <c r="A378" s="35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 ht="12.75" customHeight="1" x14ac:dyDescent="0.2">
      <c r="A379" s="35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 ht="12.75" customHeight="1" x14ac:dyDescent="0.2">
      <c r="A380" s="35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 ht="12.75" customHeight="1" x14ac:dyDescent="0.2">
      <c r="A381" s="35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 ht="12.75" customHeight="1" x14ac:dyDescent="0.2">
      <c r="A382" s="35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 ht="12.75" customHeight="1" x14ac:dyDescent="0.2">
      <c r="A383" s="35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 ht="12.75" customHeight="1" x14ac:dyDescent="0.2">
      <c r="A384" s="35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 ht="12.75" customHeight="1" x14ac:dyDescent="0.2">
      <c r="A385" s="35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 ht="12.75" customHeight="1" x14ac:dyDescent="0.2">
      <c r="A386" s="35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 ht="12.75" customHeight="1" x14ac:dyDescent="0.2">
      <c r="A387" s="35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 ht="12.75" customHeight="1" x14ac:dyDescent="0.2">
      <c r="A388" s="35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 ht="12.75" customHeight="1" x14ac:dyDescent="0.2">
      <c r="A389" s="35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 ht="12.75" customHeight="1" x14ac:dyDescent="0.2">
      <c r="A390" s="35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 ht="12.75" customHeight="1" x14ac:dyDescent="0.2">
      <c r="A391" s="35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 ht="12.75" customHeight="1" x14ac:dyDescent="0.2">
      <c r="A392" s="35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 ht="12.75" customHeight="1" x14ac:dyDescent="0.2">
      <c r="A393" s="35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 ht="12.75" customHeight="1" x14ac:dyDescent="0.2">
      <c r="A394" s="35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 ht="12.75" customHeight="1" x14ac:dyDescent="0.2">
      <c r="A395" s="35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 ht="12.75" customHeight="1" x14ac:dyDescent="0.2">
      <c r="A396" s="35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 ht="12.75" customHeight="1" x14ac:dyDescent="0.2">
      <c r="A397" s="35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 ht="12.75" customHeight="1" x14ac:dyDescent="0.2">
      <c r="A398" s="35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 ht="12.75" customHeight="1" x14ac:dyDescent="0.2">
      <c r="A399" s="35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 ht="12.75" customHeight="1" x14ac:dyDescent="0.2">
      <c r="A400" s="35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 ht="12.75" customHeight="1" x14ac:dyDescent="0.2">
      <c r="A401" s="35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 ht="12.75" customHeight="1" x14ac:dyDescent="0.2">
      <c r="A402" s="35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 ht="12.75" customHeight="1" x14ac:dyDescent="0.2">
      <c r="A403" s="35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 ht="12.75" customHeight="1" x14ac:dyDescent="0.2">
      <c r="A404" s="35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 ht="12.75" customHeight="1" x14ac:dyDescent="0.2">
      <c r="A405" s="35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 ht="12.75" customHeight="1" x14ac:dyDescent="0.2">
      <c r="A406" s="35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 ht="12.75" customHeight="1" x14ac:dyDescent="0.2">
      <c r="A407" s="35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 ht="12.75" customHeight="1" x14ac:dyDescent="0.2">
      <c r="A408" s="35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 ht="12.75" customHeight="1" x14ac:dyDescent="0.2">
      <c r="A409" s="35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 ht="12.75" customHeight="1" x14ac:dyDescent="0.2">
      <c r="A410" s="35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 ht="12.75" customHeight="1" x14ac:dyDescent="0.2">
      <c r="A411" s="35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 ht="12.75" customHeight="1" x14ac:dyDescent="0.2">
      <c r="A412" s="35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 ht="12.75" customHeight="1" x14ac:dyDescent="0.2">
      <c r="A413" s="35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 ht="12.75" customHeight="1" x14ac:dyDescent="0.2">
      <c r="A414" s="35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 ht="12.75" customHeight="1" x14ac:dyDescent="0.2">
      <c r="A415" s="35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 ht="12.75" customHeight="1" x14ac:dyDescent="0.2">
      <c r="A416" s="35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 ht="12.75" customHeight="1" x14ac:dyDescent="0.2">
      <c r="A417" s="35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 ht="12.75" customHeight="1" x14ac:dyDescent="0.2">
      <c r="A418" s="35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 ht="12.75" customHeight="1" x14ac:dyDescent="0.2">
      <c r="A419" s="35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 ht="12.75" customHeight="1" x14ac:dyDescent="0.2">
      <c r="A420" s="35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 ht="12.75" customHeight="1" x14ac:dyDescent="0.2">
      <c r="A421" s="35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 ht="12.75" customHeight="1" x14ac:dyDescent="0.2">
      <c r="A422" s="35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 ht="12.75" customHeight="1" x14ac:dyDescent="0.2">
      <c r="A423" s="35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 ht="12.75" customHeight="1" x14ac:dyDescent="0.2">
      <c r="A424" s="35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 ht="12.75" customHeight="1" x14ac:dyDescent="0.2">
      <c r="A425" s="35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ht="12.75" customHeight="1" x14ac:dyDescent="0.2">
      <c r="A426" s="35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 ht="12.75" customHeight="1" x14ac:dyDescent="0.2">
      <c r="A427" s="35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 ht="12.75" customHeight="1" x14ac:dyDescent="0.2">
      <c r="A428" s="35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 ht="12.75" customHeight="1" x14ac:dyDescent="0.2">
      <c r="A429" s="35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 ht="12.75" customHeight="1" x14ac:dyDescent="0.2">
      <c r="A430" s="35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ht="12.75" customHeight="1" x14ac:dyDescent="0.2">
      <c r="A431" s="35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 ht="12.75" customHeight="1" x14ac:dyDescent="0.2">
      <c r="A432" s="35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 ht="12.75" customHeight="1" x14ac:dyDescent="0.2">
      <c r="A433" s="35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 ht="12.75" customHeight="1" x14ac:dyDescent="0.2">
      <c r="A434" s="35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 ht="12.75" customHeight="1" x14ac:dyDescent="0.2">
      <c r="A435" s="35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 ht="12.75" customHeight="1" x14ac:dyDescent="0.2">
      <c r="A436" s="35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 ht="12.75" customHeight="1" x14ac:dyDescent="0.2">
      <c r="A437" s="35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 ht="12.75" customHeight="1" x14ac:dyDescent="0.2">
      <c r="A438" s="35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 ht="12.75" customHeight="1" x14ac:dyDescent="0.2">
      <c r="A439" s="35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 ht="12.75" customHeight="1" x14ac:dyDescent="0.2">
      <c r="A440" s="35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ht="12.75" customHeight="1" x14ac:dyDescent="0.2">
      <c r="A441" s="35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 ht="12.75" customHeight="1" x14ac:dyDescent="0.2">
      <c r="A442" s="35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 ht="12.75" customHeight="1" x14ac:dyDescent="0.2">
      <c r="A443" s="35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 ht="12.75" customHeight="1" x14ac:dyDescent="0.2">
      <c r="A444" s="35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 ht="12.75" customHeight="1" x14ac:dyDescent="0.2">
      <c r="A445" s="35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 ht="12.75" customHeight="1" x14ac:dyDescent="0.2">
      <c r="A446" s="35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 ht="12.75" customHeight="1" x14ac:dyDescent="0.2">
      <c r="A447" s="35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 ht="12.75" customHeight="1" x14ac:dyDescent="0.2">
      <c r="A448" s="35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 ht="12.75" customHeight="1" x14ac:dyDescent="0.2">
      <c r="A449" s="35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 ht="12.75" customHeight="1" x14ac:dyDescent="0.2">
      <c r="A450" s="35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 ht="12.75" customHeight="1" x14ac:dyDescent="0.2">
      <c r="A451" s="35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 ht="12.75" customHeight="1" x14ac:dyDescent="0.2">
      <c r="A452" s="35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 ht="12.75" customHeight="1" x14ac:dyDescent="0.2">
      <c r="A453" s="35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 ht="12.75" customHeight="1" x14ac:dyDescent="0.2">
      <c r="A454" s="35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 ht="12.75" customHeight="1" x14ac:dyDescent="0.2">
      <c r="A455" s="35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 ht="12.75" customHeight="1" x14ac:dyDescent="0.2">
      <c r="A456" s="35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 ht="12.75" customHeight="1" x14ac:dyDescent="0.2">
      <c r="A457" s="35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 ht="12.75" customHeight="1" x14ac:dyDescent="0.2">
      <c r="A458" s="35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 ht="12.75" customHeight="1" x14ac:dyDescent="0.2">
      <c r="A459" s="35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 ht="12.75" customHeight="1" x14ac:dyDescent="0.2">
      <c r="A460" s="35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 ht="12.75" customHeight="1" x14ac:dyDescent="0.2">
      <c r="A461" s="35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 ht="12.75" customHeight="1" x14ac:dyDescent="0.2">
      <c r="A462" s="35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 ht="12.75" customHeight="1" x14ac:dyDescent="0.2">
      <c r="A463" s="35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 ht="12.75" customHeight="1" x14ac:dyDescent="0.2">
      <c r="A464" s="35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 ht="12.75" customHeight="1" x14ac:dyDescent="0.2">
      <c r="A465" s="35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 ht="12.75" customHeight="1" x14ac:dyDescent="0.2">
      <c r="A466" s="35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 ht="12.75" customHeight="1" x14ac:dyDescent="0.2">
      <c r="A467" s="35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 ht="12.75" customHeight="1" x14ac:dyDescent="0.2">
      <c r="A468" s="35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 ht="12.75" customHeight="1" x14ac:dyDescent="0.2">
      <c r="A469" s="35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 ht="12.75" customHeight="1" x14ac:dyDescent="0.2">
      <c r="A470" s="35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 ht="12.75" customHeight="1" x14ac:dyDescent="0.2">
      <c r="A471" s="35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 ht="12.75" customHeight="1" x14ac:dyDescent="0.2">
      <c r="A472" s="35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 ht="12.75" customHeight="1" x14ac:dyDescent="0.2">
      <c r="A473" s="35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 ht="12.75" customHeight="1" x14ac:dyDescent="0.2">
      <c r="A474" s="35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 ht="12.75" customHeight="1" x14ac:dyDescent="0.2">
      <c r="A475" s="35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 ht="12.75" customHeight="1" x14ac:dyDescent="0.2">
      <c r="A476" s="35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 ht="12.75" customHeight="1" x14ac:dyDescent="0.2">
      <c r="A477" s="35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 ht="12.75" customHeight="1" x14ac:dyDescent="0.2">
      <c r="A478" s="35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 ht="12.75" customHeight="1" x14ac:dyDescent="0.2">
      <c r="A479" s="35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 ht="12.75" customHeight="1" x14ac:dyDescent="0.2">
      <c r="A480" s="35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 ht="12.75" customHeight="1" x14ac:dyDescent="0.2">
      <c r="A481" s="35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 ht="12.75" customHeight="1" x14ac:dyDescent="0.2">
      <c r="A482" s="35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 ht="12.75" customHeight="1" x14ac:dyDescent="0.2">
      <c r="A483" s="35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 ht="12.75" customHeight="1" x14ac:dyDescent="0.2">
      <c r="A484" s="35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 ht="12.75" customHeight="1" x14ac:dyDescent="0.2">
      <c r="A485" s="35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 ht="12.75" customHeight="1" x14ac:dyDescent="0.2">
      <c r="A486" s="35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 ht="12.75" customHeight="1" x14ac:dyDescent="0.2">
      <c r="A487" s="35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 ht="12.75" customHeight="1" x14ac:dyDescent="0.2">
      <c r="A488" s="35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 ht="12.75" customHeight="1" x14ac:dyDescent="0.2">
      <c r="A489" s="35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 ht="12.75" customHeight="1" x14ac:dyDescent="0.2">
      <c r="A490" s="35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 ht="12.75" customHeight="1" x14ac:dyDescent="0.2">
      <c r="A491" s="35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 ht="12.75" customHeight="1" x14ac:dyDescent="0.2">
      <c r="A492" s="35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 ht="12.75" customHeight="1" x14ac:dyDescent="0.2">
      <c r="A493" s="35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 ht="12.75" customHeight="1" x14ac:dyDescent="0.2">
      <c r="A494" s="35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 ht="12.75" customHeight="1" x14ac:dyDescent="0.2">
      <c r="A495" s="35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 ht="12.75" customHeight="1" x14ac:dyDescent="0.2">
      <c r="A496" s="35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 ht="12.75" customHeight="1" x14ac:dyDescent="0.2">
      <c r="A497" s="35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 ht="12.75" customHeight="1" x14ac:dyDescent="0.2">
      <c r="A498" s="35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 ht="12.75" customHeight="1" x14ac:dyDescent="0.2">
      <c r="A499" s="35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 ht="12.75" customHeight="1" x14ac:dyDescent="0.2">
      <c r="A500" s="35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 ht="12.75" customHeight="1" x14ac:dyDescent="0.2">
      <c r="A501" s="35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 ht="12.75" customHeight="1" x14ac:dyDescent="0.2">
      <c r="A502" s="35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 ht="12.75" customHeight="1" x14ac:dyDescent="0.2">
      <c r="A503" s="35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 ht="12.75" customHeight="1" x14ac:dyDescent="0.2">
      <c r="A504" s="35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 ht="12.75" customHeight="1" x14ac:dyDescent="0.2">
      <c r="A505" s="35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 ht="12.75" customHeight="1" x14ac:dyDescent="0.2">
      <c r="A506" s="35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 ht="12.75" customHeight="1" x14ac:dyDescent="0.2">
      <c r="A507" s="35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 ht="12.75" customHeight="1" x14ac:dyDescent="0.2">
      <c r="A508" s="35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 ht="12.75" customHeight="1" x14ac:dyDescent="0.2">
      <c r="A509" s="35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 ht="12.75" customHeight="1" x14ac:dyDescent="0.2">
      <c r="A510" s="35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 ht="12.75" customHeight="1" x14ac:dyDescent="0.2">
      <c r="A511" s="35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 ht="12.75" customHeight="1" x14ac:dyDescent="0.2">
      <c r="A512" s="35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 ht="12.75" customHeight="1" x14ac:dyDescent="0.2">
      <c r="A513" s="35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 ht="12.75" customHeight="1" x14ac:dyDescent="0.2">
      <c r="A514" s="35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 ht="12.75" customHeight="1" x14ac:dyDescent="0.2">
      <c r="A515" s="35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 ht="12.75" customHeight="1" x14ac:dyDescent="0.2">
      <c r="A516" s="35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 ht="12.75" customHeight="1" x14ac:dyDescent="0.2">
      <c r="A517" s="35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 ht="12.75" customHeight="1" x14ac:dyDescent="0.2">
      <c r="A518" s="35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 ht="12.75" customHeight="1" x14ac:dyDescent="0.2">
      <c r="A519" s="35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 ht="12.75" customHeight="1" x14ac:dyDescent="0.2">
      <c r="A520" s="35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 ht="12.75" customHeight="1" x14ac:dyDescent="0.2">
      <c r="A521" s="35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 ht="12.75" customHeight="1" x14ac:dyDescent="0.2">
      <c r="A522" s="35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 ht="12.75" customHeight="1" x14ac:dyDescent="0.2">
      <c r="A523" s="35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 ht="12.75" customHeight="1" x14ac:dyDescent="0.2">
      <c r="A524" s="35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 ht="12.75" customHeight="1" x14ac:dyDescent="0.2">
      <c r="A525" s="35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 ht="12.75" customHeight="1" x14ac:dyDescent="0.2">
      <c r="A526" s="35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 ht="12.75" customHeight="1" x14ac:dyDescent="0.2">
      <c r="A527" s="35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 ht="12.75" customHeight="1" x14ac:dyDescent="0.2">
      <c r="A528" s="35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 ht="12.75" customHeight="1" x14ac:dyDescent="0.2">
      <c r="A529" s="35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 ht="12.75" customHeight="1" x14ac:dyDescent="0.2">
      <c r="A530" s="35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 ht="12.75" customHeight="1" x14ac:dyDescent="0.2">
      <c r="A531" s="35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 ht="12.75" customHeight="1" x14ac:dyDescent="0.2">
      <c r="A532" s="35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 ht="12.75" customHeight="1" x14ac:dyDescent="0.2">
      <c r="A533" s="35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 ht="12.75" customHeight="1" x14ac:dyDescent="0.2">
      <c r="A534" s="35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 ht="12.75" customHeight="1" x14ac:dyDescent="0.2">
      <c r="A535" s="35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 ht="12.75" customHeight="1" x14ac:dyDescent="0.2">
      <c r="A536" s="35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 ht="12.75" customHeight="1" x14ac:dyDescent="0.2">
      <c r="A537" s="35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 ht="12.75" customHeight="1" x14ac:dyDescent="0.2">
      <c r="A538" s="35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 ht="12.75" customHeight="1" x14ac:dyDescent="0.2">
      <c r="A539" s="35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 ht="12.75" customHeight="1" x14ac:dyDescent="0.2">
      <c r="A540" s="35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 ht="12.75" customHeight="1" x14ac:dyDescent="0.2">
      <c r="A541" s="35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 ht="12.75" customHeight="1" x14ac:dyDescent="0.2">
      <c r="A542" s="35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 ht="12.75" customHeight="1" x14ac:dyDescent="0.2">
      <c r="A543" s="35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 ht="12.75" customHeight="1" x14ac:dyDescent="0.2">
      <c r="A544" s="35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 ht="12.75" customHeight="1" x14ac:dyDescent="0.2">
      <c r="A545" s="35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 ht="12.75" customHeight="1" x14ac:dyDescent="0.2">
      <c r="A546" s="35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 ht="12.75" customHeight="1" x14ac:dyDescent="0.2">
      <c r="A547" s="35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 ht="12.75" customHeight="1" x14ac:dyDescent="0.2">
      <c r="A548" s="35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 ht="12.75" customHeight="1" x14ac:dyDescent="0.2">
      <c r="A549" s="35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 ht="12.75" customHeight="1" x14ac:dyDescent="0.2">
      <c r="A550" s="35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 ht="12.75" customHeight="1" x14ac:dyDescent="0.2">
      <c r="A551" s="35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 ht="12.75" customHeight="1" x14ac:dyDescent="0.2">
      <c r="A552" s="35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 ht="12.75" customHeight="1" x14ac:dyDescent="0.2">
      <c r="A553" s="35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 ht="12.75" customHeight="1" x14ac:dyDescent="0.2">
      <c r="A554" s="35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 ht="12.75" customHeight="1" x14ac:dyDescent="0.2">
      <c r="A555" s="35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 ht="12.75" customHeight="1" x14ac:dyDescent="0.2">
      <c r="A556" s="35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 ht="12.75" customHeight="1" x14ac:dyDescent="0.2">
      <c r="A557" s="35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 ht="12.75" customHeight="1" x14ac:dyDescent="0.2">
      <c r="A558" s="35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 ht="12.75" customHeight="1" x14ac:dyDescent="0.2">
      <c r="A559" s="35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 ht="12.75" customHeight="1" x14ac:dyDescent="0.2">
      <c r="A560" s="35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 ht="12.75" customHeight="1" x14ac:dyDescent="0.2">
      <c r="A561" s="35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 ht="12.75" customHeight="1" x14ac:dyDescent="0.2">
      <c r="A562" s="35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 ht="12.75" customHeight="1" x14ac:dyDescent="0.2">
      <c r="A563" s="35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 ht="12.75" customHeight="1" x14ac:dyDescent="0.2">
      <c r="A564" s="35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ht="12.75" customHeight="1" x14ac:dyDescent="0.2">
      <c r="A565" s="35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 ht="12.75" customHeight="1" x14ac:dyDescent="0.2">
      <c r="A566" s="35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 ht="12.75" customHeight="1" x14ac:dyDescent="0.2">
      <c r="A567" s="35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 ht="12.75" customHeight="1" x14ac:dyDescent="0.2">
      <c r="A568" s="35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 ht="12.75" customHeight="1" x14ac:dyDescent="0.2">
      <c r="A569" s="35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 ht="12.75" customHeight="1" x14ac:dyDescent="0.2">
      <c r="A570" s="35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 ht="12.75" customHeight="1" x14ac:dyDescent="0.2">
      <c r="A571" s="35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 ht="12.75" customHeight="1" x14ac:dyDescent="0.2">
      <c r="A572" s="35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 ht="12.75" customHeight="1" x14ac:dyDescent="0.2">
      <c r="A573" s="35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 ht="12.75" customHeight="1" x14ac:dyDescent="0.2">
      <c r="A574" s="35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 ht="12.75" customHeight="1" x14ac:dyDescent="0.2">
      <c r="A575" s="35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 ht="12.75" customHeight="1" x14ac:dyDescent="0.2">
      <c r="A576" s="35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 ht="12.75" customHeight="1" x14ac:dyDescent="0.2">
      <c r="A577" s="35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 ht="12.75" customHeight="1" x14ac:dyDescent="0.2">
      <c r="A578" s="35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 ht="12.75" customHeight="1" x14ac:dyDescent="0.2">
      <c r="A579" s="35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 ht="12.75" customHeight="1" x14ac:dyDescent="0.2">
      <c r="A580" s="35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 ht="12.75" customHeight="1" x14ac:dyDescent="0.2">
      <c r="A581" s="35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 ht="12.75" customHeight="1" x14ac:dyDescent="0.2">
      <c r="A582" s="35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 ht="12.75" customHeight="1" x14ac:dyDescent="0.2">
      <c r="A583" s="35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 ht="12.75" customHeight="1" x14ac:dyDescent="0.2">
      <c r="A584" s="35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 ht="12.75" customHeight="1" x14ac:dyDescent="0.2">
      <c r="A585" s="35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 ht="12.75" customHeight="1" x14ac:dyDescent="0.2">
      <c r="A586" s="35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 ht="12.75" customHeight="1" x14ac:dyDescent="0.2">
      <c r="A587" s="35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 ht="12.75" customHeight="1" x14ac:dyDescent="0.2">
      <c r="A588" s="35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 ht="12.75" customHeight="1" x14ac:dyDescent="0.2">
      <c r="A589" s="35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 ht="12.75" customHeight="1" x14ac:dyDescent="0.2">
      <c r="A590" s="35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 ht="12.75" customHeight="1" x14ac:dyDescent="0.2">
      <c r="A591" s="35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 ht="12.75" customHeight="1" x14ac:dyDescent="0.2">
      <c r="A592" s="35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 ht="12.75" customHeight="1" x14ac:dyDescent="0.2">
      <c r="A593" s="35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 ht="12.75" customHeight="1" x14ac:dyDescent="0.2">
      <c r="A594" s="35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 ht="12.75" customHeight="1" x14ac:dyDescent="0.2">
      <c r="A595" s="35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 ht="12.75" customHeight="1" x14ac:dyDescent="0.2">
      <c r="A596" s="35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 ht="12.75" customHeight="1" x14ac:dyDescent="0.2">
      <c r="A597" s="35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 ht="12.75" customHeight="1" x14ac:dyDescent="0.2">
      <c r="A598" s="35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 ht="12.75" customHeight="1" x14ac:dyDescent="0.2">
      <c r="A599" s="35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 ht="12.75" customHeight="1" x14ac:dyDescent="0.2">
      <c r="A600" s="35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 ht="12.75" customHeight="1" x14ac:dyDescent="0.2">
      <c r="A601" s="35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 ht="12.75" customHeight="1" x14ac:dyDescent="0.2">
      <c r="A602" s="35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 ht="12.75" customHeight="1" x14ac:dyDescent="0.2">
      <c r="A603" s="35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 ht="12.75" customHeight="1" x14ac:dyDescent="0.2">
      <c r="A604" s="35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 ht="12.75" customHeight="1" x14ac:dyDescent="0.2">
      <c r="A605" s="35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 ht="12.75" customHeight="1" x14ac:dyDescent="0.2">
      <c r="A606" s="35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 ht="12.75" customHeight="1" x14ac:dyDescent="0.2">
      <c r="A607" s="35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 ht="12.75" customHeight="1" x14ac:dyDescent="0.2">
      <c r="A608" s="35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 ht="12.75" customHeight="1" x14ac:dyDescent="0.2">
      <c r="A609" s="35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 ht="12.75" customHeight="1" x14ac:dyDescent="0.2">
      <c r="A610" s="35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 ht="12.75" customHeight="1" x14ac:dyDescent="0.2">
      <c r="A611" s="35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 ht="12.75" customHeight="1" x14ac:dyDescent="0.2">
      <c r="A612" s="35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 ht="12.75" customHeight="1" x14ac:dyDescent="0.2">
      <c r="A613" s="35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 ht="12.75" customHeight="1" x14ac:dyDescent="0.2">
      <c r="A614" s="35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 ht="12.75" customHeight="1" x14ac:dyDescent="0.2">
      <c r="A615" s="35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 ht="12.75" customHeight="1" x14ac:dyDescent="0.2">
      <c r="A616" s="35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 ht="12.75" customHeight="1" x14ac:dyDescent="0.2">
      <c r="A617" s="35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 ht="12.75" customHeight="1" x14ac:dyDescent="0.2">
      <c r="A618" s="35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 ht="12.75" customHeight="1" x14ac:dyDescent="0.2">
      <c r="A619" s="35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 ht="12.75" customHeight="1" x14ac:dyDescent="0.2">
      <c r="A620" s="35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 ht="12.75" customHeight="1" x14ac:dyDescent="0.2">
      <c r="A621" s="35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 ht="12.75" customHeight="1" x14ac:dyDescent="0.2">
      <c r="A622" s="35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 ht="12.75" customHeight="1" x14ac:dyDescent="0.2">
      <c r="A623" s="35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 ht="12.75" customHeight="1" x14ac:dyDescent="0.2">
      <c r="A624" s="35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 ht="12.75" customHeight="1" x14ac:dyDescent="0.2">
      <c r="A625" s="35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 ht="12.75" customHeight="1" x14ac:dyDescent="0.2">
      <c r="A626" s="35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 ht="12.75" customHeight="1" x14ac:dyDescent="0.2">
      <c r="A627" s="35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 ht="12.75" customHeight="1" x14ac:dyDescent="0.2">
      <c r="A628" s="35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 ht="12.75" customHeight="1" x14ac:dyDescent="0.2">
      <c r="A629" s="35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 ht="12.75" customHeight="1" x14ac:dyDescent="0.2">
      <c r="A630" s="35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 ht="12.75" customHeight="1" x14ac:dyDescent="0.2">
      <c r="A631" s="35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 ht="12.75" customHeight="1" x14ac:dyDescent="0.2">
      <c r="A632" s="35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 ht="12.75" customHeight="1" x14ac:dyDescent="0.2">
      <c r="A633" s="35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 ht="12.75" customHeight="1" x14ac:dyDescent="0.2">
      <c r="A634" s="35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 ht="12.75" customHeight="1" x14ac:dyDescent="0.2">
      <c r="A635" s="35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 ht="12.75" customHeight="1" x14ac:dyDescent="0.2">
      <c r="A636" s="35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 ht="12.75" customHeight="1" x14ac:dyDescent="0.2">
      <c r="A637" s="35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 ht="12.75" customHeight="1" x14ac:dyDescent="0.2">
      <c r="A638" s="35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 ht="12.75" customHeight="1" x14ac:dyDescent="0.2">
      <c r="A639" s="35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 ht="12.75" customHeight="1" x14ac:dyDescent="0.2">
      <c r="A640" s="35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 ht="12.75" customHeight="1" x14ac:dyDescent="0.2">
      <c r="A641" s="35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ht="12.75" customHeight="1" x14ac:dyDescent="0.2">
      <c r="A642" s="35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 ht="12.75" customHeight="1" x14ac:dyDescent="0.2">
      <c r="A643" s="35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 ht="12.75" customHeight="1" x14ac:dyDescent="0.2">
      <c r="A644" s="35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 ht="12.75" customHeight="1" x14ac:dyDescent="0.2">
      <c r="A645" s="35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 ht="12.75" customHeight="1" x14ac:dyDescent="0.2">
      <c r="A646" s="35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 ht="12.75" customHeight="1" x14ac:dyDescent="0.2">
      <c r="A647" s="35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 ht="12.75" customHeight="1" x14ac:dyDescent="0.2">
      <c r="A648" s="35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 ht="12.75" customHeight="1" x14ac:dyDescent="0.2">
      <c r="A649" s="35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 ht="12.75" customHeight="1" x14ac:dyDescent="0.2">
      <c r="A650" s="35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 ht="12.75" customHeight="1" x14ac:dyDescent="0.2">
      <c r="A651" s="35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 ht="12.75" customHeight="1" x14ac:dyDescent="0.2">
      <c r="A652" s="35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 ht="12.75" customHeight="1" x14ac:dyDescent="0.2">
      <c r="A653" s="35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 ht="12.75" customHeight="1" x14ac:dyDescent="0.2">
      <c r="A654" s="35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 ht="12.75" customHeight="1" x14ac:dyDescent="0.2">
      <c r="A655" s="35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 ht="12.75" customHeight="1" x14ac:dyDescent="0.2">
      <c r="A656" s="35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 ht="12.75" customHeight="1" x14ac:dyDescent="0.2">
      <c r="A657" s="35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 ht="12.75" customHeight="1" x14ac:dyDescent="0.2">
      <c r="A658" s="35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 ht="12.75" customHeight="1" x14ac:dyDescent="0.2">
      <c r="A659" s="35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 ht="12.75" customHeight="1" x14ac:dyDescent="0.2">
      <c r="A660" s="35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 ht="12.75" customHeight="1" x14ac:dyDescent="0.2">
      <c r="A661" s="35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 ht="12.75" customHeight="1" x14ac:dyDescent="0.2">
      <c r="A662" s="35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 ht="12.75" customHeight="1" x14ac:dyDescent="0.2">
      <c r="A663" s="35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 ht="12.75" customHeight="1" x14ac:dyDescent="0.2">
      <c r="A664" s="35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 ht="12.75" customHeight="1" x14ac:dyDescent="0.2">
      <c r="A665" s="35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 ht="12.75" customHeight="1" x14ac:dyDescent="0.2">
      <c r="A666" s="35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 ht="12.75" customHeight="1" x14ac:dyDescent="0.2">
      <c r="A667" s="35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 ht="12.75" customHeight="1" x14ac:dyDescent="0.2">
      <c r="A668" s="35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 ht="12.75" customHeight="1" x14ac:dyDescent="0.2">
      <c r="A669" s="35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 ht="12.75" customHeight="1" x14ac:dyDescent="0.2">
      <c r="A670" s="35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 ht="12.75" customHeight="1" x14ac:dyDescent="0.2">
      <c r="A671" s="35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 ht="12.75" customHeight="1" x14ac:dyDescent="0.2">
      <c r="A672" s="35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 ht="12.75" customHeight="1" x14ac:dyDescent="0.2">
      <c r="A673" s="35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 ht="12.75" customHeight="1" x14ac:dyDescent="0.2">
      <c r="A674" s="35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 ht="12.75" customHeight="1" x14ac:dyDescent="0.2">
      <c r="A675" s="35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 ht="12.75" customHeight="1" x14ac:dyDescent="0.2">
      <c r="A676" s="35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 ht="12.75" customHeight="1" x14ac:dyDescent="0.2">
      <c r="A677" s="35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 ht="12.75" customHeight="1" x14ac:dyDescent="0.2">
      <c r="A678" s="35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 ht="12.75" customHeight="1" x14ac:dyDescent="0.2">
      <c r="A679" s="35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 ht="12.75" customHeight="1" x14ac:dyDescent="0.2">
      <c r="A680" s="35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 ht="12.75" customHeight="1" x14ac:dyDescent="0.2">
      <c r="A681" s="35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 ht="12.75" customHeight="1" x14ac:dyDescent="0.2">
      <c r="A682" s="35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 ht="12.75" customHeight="1" x14ac:dyDescent="0.2">
      <c r="A683" s="35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 ht="12.75" customHeight="1" x14ac:dyDescent="0.2">
      <c r="A684" s="35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 ht="12.75" customHeight="1" x14ac:dyDescent="0.2">
      <c r="A685" s="35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 ht="12.75" customHeight="1" x14ac:dyDescent="0.2">
      <c r="A686" s="35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 ht="12.75" customHeight="1" x14ac:dyDescent="0.2">
      <c r="A687" s="35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 ht="12.75" customHeight="1" x14ac:dyDescent="0.2">
      <c r="A688" s="35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 ht="12.75" customHeight="1" x14ac:dyDescent="0.2">
      <c r="A689" s="35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 ht="12.75" customHeight="1" x14ac:dyDescent="0.2">
      <c r="A690" s="35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 ht="12.75" customHeight="1" x14ac:dyDescent="0.2">
      <c r="A691" s="35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 ht="12.75" customHeight="1" x14ac:dyDescent="0.2">
      <c r="A692" s="35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 ht="12.75" customHeight="1" x14ac:dyDescent="0.2">
      <c r="A693" s="35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 ht="12.75" customHeight="1" x14ac:dyDescent="0.2">
      <c r="A694" s="35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 ht="12.75" customHeight="1" x14ac:dyDescent="0.2">
      <c r="A695" s="35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 ht="12.75" customHeight="1" x14ac:dyDescent="0.2">
      <c r="A696" s="35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 ht="12.75" customHeight="1" x14ac:dyDescent="0.2">
      <c r="A697" s="35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 ht="12.75" customHeight="1" x14ac:dyDescent="0.2">
      <c r="A698" s="35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 ht="12.75" customHeight="1" x14ac:dyDescent="0.2">
      <c r="A699" s="35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 ht="12.75" customHeight="1" x14ac:dyDescent="0.2">
      <c r="A700" s="35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 ht="12.75" customHeight="1" x14ac:dyDescent="0.2">
      <c r="A701" s="35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 ht="12.75" customHeight="1" x14ac:dyDescent="0.2">
      <c r="A702" s="35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 ht="12.75" customHeight="1" x14ac:dyDescent="0.2">
      <c r="A703" s="35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ht="12.75" customHeight="1" x14ac:dyDescent="0.2">
      <c r="A704" s="35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 ht="12.75" customHeight="1" x14ac:dyDescent="0.2">
      <c r="A705" s="35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 ht="12.75" customHeight="1" x14ac:dyDescent="0.2">
      <c r="A706" s="35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 ht="12.75" customHeight="1" x14ac:dyDescent="0.2">
      <c r="A707" s="35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 ht="12.75" customHeight="1" x14ac:dyDescent="0.2">
      <c r="A708" s="35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 ht="12.75" customHeight="1" x14ac:dyDescent="0.2">
      <c r="A709" s="35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 ht="12.75" customHeight="1" x14ac:dyDescent="0.2">
      <c r="A710" s="35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 ht="12.75" customHeight="1" x14ac:dyDescent="0.2">
      <c r="A711" s="35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 ht="12.75" customHeight="1" x14ac:dyDescent="0.2">
      <c r="A712" s="35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 ht="12.75" customHeight="1" x14ac:dyDescent="0.2">
      <c r="A713" s="35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 ht="12.75" customHeight="1" x14ac:dyDescent="0.2">
      <c r="A714" s="35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 ht="12.75" customHeight="1" x14ac:dyDescent="0.2">
      <c r="A715" s="35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 ht="12.75" customHeight="1" x14ac:dyDescent="0.2">
      <c r="A716" s="35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 ht="12.75" customHeight="1" x14ac:dyDescent="0.2">
      <c r="A717" s="35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 ht="12.75" customHeight="1" x14ac:dyDescent="0.2">
      <c r="A718" s="35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 ht="12.75" customHeight="1" x14ac:dyDescent="0.2">
      <c r="A719" s="35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 ht="12.75" customHeight="1" x14ac:dyDescent="0.2">
      <c r="A720" s="35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 ht="12.75" customHeight="1" x14ac:dyDescent="0.2">
      <c r="A721" s="35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 ht="12.75" customHeight="1" x14ac:dyDescent="0.2">
      <c r="A722" s="35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 ht="12.75" customHeight="1" x14ac:dyDescent="0.2">
      <c r="A723" s="35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 ht="12.75" customHeight="1" x14ac:dyDescent="0.2">
      <c r="A724" s="35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 ht="12.75" customHeight="1" x14ac:dyDescent="0.2">
      <c r="A725" s="35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 ht="12.75" customHeight="1" x14ac:dyDescent="0.2">
      <c r="A726" s="35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 ht="12.75" customHeight="1" x14ac:dyDescent="0.2">
      <c r="A727" s="35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 ht="12.75" customHeight="1" x14ac:dyDescent="0.2">
      <c r="A728" s="35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 ht="12.75" customHeight="1" x14ac:dyDescent="0.2">
      <c r="A729" s="35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 ht="12.75" customHeight="1" x14ac:dyDescent="0.2">
      <c r="A730" s="35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 ht="12.75" customHeight="1" x14ac:dyDescent="0.2">
      <c r="A731" s="35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 ht="12.75" customHeight="1" x14ac:dyDescent="0.2">
      <c r="A732" s="35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 ht="12.75" customHeight="1" x14ac:dyDescent="0.2">
      <c r="A733" s="35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 ht="12.75" customHeight="1" x14ac:dyDescent="0.2">
      <c r="A734" s="35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 ht="12.75" customHeight="1" x14ac:dyDescent="0.2">
      <c r="A735" s="35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 ht="12.75" customHeight="1" x14ac:dyDescent="0.2">
      <c r="A736" s="35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 ht="12.75" customHeight="1" x14ac:dyDescent="0.2">
      <c r="A737" s="35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 ht="12.75" customHeight="1" x14ac:dyDescent="0.2">
      <c r="A738" s="35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 ht="12.75" customHeight="1" x14ac:dyDescent="0.2">
      <c r="A739" s="35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 ht="12.75" customHeight="1" x14ac:dyDescent="0.2">
      <c r="A740" s="35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 ht="12.75" customHeight="1" x14ac:dyDescent="0.2">
      <c r="A741" s="35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 ht="12.75" customHeight="1" x14ac:dyDescent="0.2">
      <c r="A742" s="35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 ht="12.75" customHeight="1" x14ac:dyDescent="0.2">
      <c r="A743" s="35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 ht="12.75" customHeight="1" x14ac:dyDescent="0.2">
      <c r="A744" s="35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 ht="12.75" customHeight="1" x14ac:dyDescent="0.2">
      <c r="A745" s="35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 ht="12.75" customHeight="1" x14ac:dyDescent="0.2">
      <c r="A746" s="35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 ht="12.75" customHeight="1" x14ac:dyDescent="0.2">
      <c r="A747" s="35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 ht="12.75" customHeight="1" x14ac:dyDescent="0.2">
      <c r="A748" s="35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 ht="12.75" customHeight="1" x14ac:dyDescent="0.2">
      <c r="A749" s="35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 ht="12.75" customHeight="1" x14ac:dyDescent="0.2">
      <c r="A750" s="35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 ht="12.75" customHeight="1" x14ac:dyDescent="0.2">
      <c r="A751" s="35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 ht="12.75" customHeight="1" x14ac:dyDescent="0.2">
      <c r="A752" s="35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 ht="12.75" customHeight="1" x14ac:dyDescent="0.2">
      <c r="A753" s="35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 ht="12.75" customHeight="1" x14ac:dyDescent="0.2">
      <c r="A754" s="35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 ht="12.75" customHeight="1" x14ac:dyDescent="0.2">
      <c r="A755" s="35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 ht="12.75" customHeight="1" x14ac:dyDescent="0.2">
      <c r="A756" s="35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 ht="12.75" customHeight="1" x14ac:dyDescent="0.2">
      <c r="A757" s="35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 ht="12.75" customHeight="1" x14ac:dyDescent="0.2">
      <c r="A758" s="35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 ht="12.75" customHeight="1" x14ac:dyDescent="0.2">
      <c r="A759" s="35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 ht="12.75" customHeight="1" x14ac:dyDescent="0.2">
      <c r="A760" s="35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 ht="12.75" customHeight="1" x14ac:dyDescent="0.2">
      <c r="A761" s="35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 ht="12.75" customHeight="1" x14ac:dyDescent="0.2">
      <c r="A762" s="35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 ht="12.75" customHeight="1" x14ac:dyDescent="0.2">
      <c r="A763" s="35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 ht="12.75" customHeight="1" x14ac:dyDescent="0.2">
      <c r="A764" s="35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 ht="12.75" customHeight="1" x14ac:dyDescent="0.2">
      <c r="A765" s="35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 ht="12.75" customHeight="1" x14ac:dyDescent="0.2">
      <c r="A766" s="35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 ht="12.75" customHeight="1" x14ac:dyDescent="0.2">
      <c r="A767" s="35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 ht="12.75" customHeight="1" x14ac:dyDescent="0.2">
      <c r="A768" s="35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 ht="12.75" customHeight="1" x14ac:dyDescent="0.2">
      <c r="A769" s="35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 ht="12.75" customHeight="1" x14ac:dyDescent="0.2">
      <c r="A770" s="35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 ht="12.75" customHeight="1" x14ac:dyDescent="0.2">
      <c r="A771" s="35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 ht="12.75" customHeight="1" x14ac:dyDescent="0.2">
      <c r="A772" s="35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 ht="12.75" customHeight="1" x14ac:dyDescent="0.2">
      <c r="A773" s="35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 ht="12.75" customHeight="1" x14ac:dyDescent="0.2">
      <c r="A774" s="35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 ht="12.75" customHeight="1" x14ac:dyDescent="0.2">
      <c r="A775" s="35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 ht="12.75" customHeight="1" x14ac:dyDescent="0.2">
      <c r="A776" s="35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 ht="12.75" customHeight="1" x14ac:dyDescent="0.2">
      <c r="A777" s="35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 ht="12.75" customHeight="1" x14ac:dyDescent="0.2">
      <c r="A778" s="35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 ht="12.75" customHeight="1" x14ac:dyDescent="0.2">
      <c r="A779" s="35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 ht="12.75" customHeight="1" x14ac:dyDescent="0.2">
      <c r="A780" s="35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 ht="12.75" customHeight="1" x14ac:dyDescent="0.2">
      <c r="A781" s="35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 ht="12.75" customHeight="1" x14ac:dyDescent="0.2">
      <c r="A782" s="35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 ht="12.75" customHeight="1" x14ac:dyDescent="0.2">
      <c r="A783" s="35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 ht="12.75" customHeight="1" x14ac:dyDescent="0.2">
      <c r="A784" s="35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 ht="12.75" customHeight="1" x14ac:dyDescent="0.2">
      <c r="A785" s="35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 ht="12.75" customHeight="1" x14ac:dyDescent="0.2">
      <c r="A786" s="35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 ht="12.75" customHeight="1" x14ac:dyDescent="0.2">
      <c r="A787" s="35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 ht="12.75" customHeight="1" x14ac:dyDescent="0.2">
      <c r="A788" s="35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 ht="12.75" customHeight="1" x14ac:dyDescent="0.2">
      <c r="A789" s="35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 ht="12.75" customHeight="1" x14ac:dyDescent="0.2">
      <c r="A790" s="35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 ht="12.75" customHeight="1" x14ac:dyDescent="0.2">
      <c r="A791" s="35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 ht="12.75" customHeight="1" x14ac:dyDescent="0.2">
      <c r="A792" s="35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 ht="12.75" customHeight="1" x14ac:dyDescent="0.2">
      <c r="A793" s="35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 ht="12.75" customHeight="1" x14ac:dyDescent="0.2">
      <c r="A794" s="35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 ht="12.75" customHeight="1" x14ac:dyDescent="0.2">
      <c r="A795" s="35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 ht="12.75" customHeight="1" x14ac:dyDescent="0.2">
      <c r="A796" s="35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 ht="12.75" customHeight="1" x14ac:dyDescent="0.2">
      <c r="A797" s="35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 ht="12.75" customHeight="1" x14ac:dyDescent="0.2">
      <c r="A798" s="35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 ht="12.75" customHeight="1" x14ac:dyDescent="0.2">
      <c r="A799" s="35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 ht="12.75" customHeight="1" x14ac:dyDescent="0.2">
      <c r="A800" s="35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 ht="12.75" customHeight="1" x14ac:dyDescent="0.2">
      <c r="A801" s="35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 ht="12.75" customHeight="1" x14ac:dyDescent="0.2">
      <c r="A802" s="35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 ht="12.75" customHeight="1" x14ac:dyDescent="0.2">
      <c r="A803" s="35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 ht="12.75" customHeight="1" x14ac:dyDescent="0.2">
      <c r="A804" s="35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 ht="12.75" customHeight="1" x14ac:dyDescent="0.2">
      <c r="A805" s="35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 ht="12.75" customHeight="1" x14ac:dyDescent="0.2">
      <c r="A806" s="35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 ht="12.75" customHeight="1" x14ac:dyDescent="0.2">
      <c r="A807" s="35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 ht="12.75" customHeight="1" x14ac:dyDescent="0.2">
      <c r="A808" s="35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 ht="12.75" customHeight="1" x14ac:dyDescent="0.2">
      <c r="A809" s="35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 ht="12.75" customHeight="1" x14ac:dyDescent="0.2">
      <c r="A810" s="35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 ht="12.75" customHeight="1" x14ac:dyDescent="0.2">
      <c r="A811" s="35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 ht="12.75" customHeight="1" x14ac:dyDescent="0.2">
      <c r="A812" s="35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 ht="12.75" customHeight="1" x14ac:dyDescent="0.2">
      <c r="A813" s="35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 ht="12.75" customHeight="1" x14ac:dyDescent="0.2">
      <c r="A814" s="35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 ht="12.75" customHeight="1" x14ac:dyDescent="0.2">
      <c r="A815" s="35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 ht="12.75" customHeight="1" x14ac:dyDescent="0.2">
      <c r="A816" s="35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 ht="12.75" customHeight="1" x14ac:dyDescent="0.2">
      <c r="A817" s="35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 ht="12.75" customHeight="1" x14ac:dyDescent="0.2">
      <c r="A818" s="35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 ht="12.75" customHeight="1" x14ac:dyDescent="0.2">
      <c r="A819" s="35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 ht="12.75" customHeight="1" x14ac:dyDescent="0.2">
      <c r="A820" s="35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 ht="12.75" customHeight="1" x14ac:dyDescent="0.2">
      <c r="A821" s="35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 ht="12.75" customHeight="1" x14ac:dyDescent="0.2">
      <c r="A822" s="35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 ht="12.75" customHeight="1" x14ac:dyDescent="0.2">
      <c r="A823" s="35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 ht="12.75" customHeight="1" x14ac:dyDescent="0.2">
      <c r="A824" s="35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 ht="12.75" customHeight="1" x14ac:dyDescent="0.2">
      <c r="A825" s="35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 ht="12.75" customHeight="1" x14ac:dyDescent="0.2">
      <c r="A826" s="35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 ht="12.75" customHeight="1" x14ac:dyDescent="0.2">
      <c r="A827" s="35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 ht="12.75" customHeight="1" x14ac:dyDescent="0.2">
      <c r="A828" s="35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 ht="12.75" customHeight="1" x14ac:dyDescent="0.2">
      <c r="A829" s="35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 ht="12.75" customHeight="1" x14ac:dyDescent="0.2">
      <c r="A830" s="35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 ht="12.75" customHeight="1" x14ac:dyDescent="0.2">
      <c r="A831" s="35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 ht="12.75" customHeight="1" x14ac:dyDescent="0.2">
      <c r="A832" s="35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 ht="12.75" customHeight="1" x14ac:dyDescent="0.2">
      <c r="A833" s="35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 ht="12.75" customHeight="1" x14ac:dyDescent="0.2">
      <c r="A834" s="35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 ht="12.75" customHeight="1" x14ac:dyDescent="0.2">
      <c r="A835" s="35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 ht="12.75" customHeight="1" x14ac:dyDescent="0.2">
      <c r="A836" s="35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 ht="12.75" customHeight="1" x14ac:dyDescent="0.2">
      <c r="A837" s="35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 ht="12.75" customHeight="1" x14ac:dyDescent="0.2">
      <c r="A838" s="35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 ht="12.75" customHeight="1" x14ac:dyDescent="0.2">
      <c r="A839" s="35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 ht="12.75" customHeight="1" x14ac:dyDescent="0.2">
      <c r="A840" s="35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 ht="12.75" customHeight="1" x14ac:dyDescent="0.2">
      <c r="A841" s="35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 ht="12.75" customHeight="1" x14ac:dyDescent="0.2">
      <c r="A842" s="35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 ht="12.75" customHeight="1" x14ac:dyDescent="0.2">
      <c r="A843" s="35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 ht="12.75" customHeight="1" x14ac:dyDescent="0.2">
      <c r="A844" s="35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 ht="12.75" customHeight="1" x14ac:dyDescent="0.2">
      <c r="A845" s="35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 ht="12.75" customHeight="1" x14ac:dyDescent="0.2">
      <c r="A846" s="35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 ht="12.75" customHeight="1" x14ac:dyDescent="0.2">
      <c r="A847" s="35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 ht="12.75" customHeight="1" x14ac:dyDescent="0.2">
      <c r="A848" s="35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 ht="12.75" customHeight="1" x14ac:dyDescent="0.2">
      <c r="A849" s="35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 ht="12.75" customHeight="1" x14ac:dyDescent="0.2">
      <c r="A850" s="35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 ht="12.75" customHeight="1" x14ac:dyDescent="0.2">
      <c r="A851" s="35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 ht="12.75" customHeight="1" x14ac:dyDescent="0.2">
      <c r="A852" s="35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ht="12.75" customHeight="1" x14ac:dyDescent="0.2">
      <c r="A853" s="35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 ht="12.75" customHeight="1" x14ac:dyDescent="0.2">
      <c r="A854" s="35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 ht="12.75" customHeight="1" x14ac:dyDescent="0.2">
      <c r="A855" s="35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 ht="12.75" customHeight="1" x14ac:dyDescent="0.2">
      <c r="A856" s="35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 ht="12.75" customHeight="1" x14ac:dyDescent="0.2">
      <c r="A857" s="35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 ht="12.75" customHeight="1" x14ac:dyDescent="0.2">
      <c r="A858" s="35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 ht="12.75" customHeight="1" x14ac:dyDescent="0.2">
      <c r="A859" s="35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 ht="12.75" customHeight="1" x14ac:dyDescent="0.2">
      <c r="A860" s="35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 ht="12.75" customHeight="1" x14ac:dyDescent="0.2">
      <c r="A861" s="35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 ht="12.75" customHeight="1" x14ac:dyDescent="0.2">
      <c r="A862" s="35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 ht="12.75" customHeight="1" x14ac:dyDescent="0.2">
      <c r="A863" s="35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 ht="12.75" customHeight="1" x14ac:dyDescent="0.2">
      <c r="A864" s="35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 ht="12.75" customHeight="1" x14ac:dyDescent="0.2">
      <c r="A865" s="35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 ht="12.75" customHeight="1" x14ac:dyDescent="0.2">
      <c r="A866" s="35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 ht="12.75" customHeight="1" x14ac:dyDescent="0.2">
      <c r="A867" s="35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 ht="12.75" customHeight="1" x14ac:dyDescent="0.2">
      <c r="A868" s="35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 ht="12.75" customHeight="1" x14ac:dyDescent="0.2">
      <c r="A869" s="35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 ht="12.75" customHeight="1" x14ac:dyDescent="0.2">
      <c r="A870" s="35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 ht="12.75" customHeight="1" x14ac:dyDescent="0.2">
      <c r="A871" s="35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 ht="12.75" customHeight="1" x14ac:dyDescent="0.2">
      <c r="A872" s="35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ht="12.75" customHeight="1" x14ac:dyDescent="0.2">
      <c r="A873" s="35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 ht="12.75" customHeight="1" x14ac:dyDescent="0.2">
      <c r="A874" s="35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 ht="12.75" customHeight="1" x14ac:dyDescent="0.2">
      <c r="A875" s="35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 ht="12.75" customHeight="1" x14ac:dyDescent="0.2">
      <c r="A876" s="35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 ht="12.75" customHeight="1" x14ac:dyDescent="0.2">
      <c r="A877" s="35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 ht="12.75" customHeight="1" x14ac:dyDescent="0.2">
      <c r="A878" s="35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 ht="12.75" customHeight="1" x14ac:dyDescent="0.2">
      <c r="A879" s="35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 ht="12.75" customHeight="1" x14ac:dyDescent="0.2">
      <c r="A880" s="35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 ht="12.75" customHeight="1" x14ac:dyDescent="0.2">
      <c r="A881" s="35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 ht="12.75" customHeight="1" x14ac:dyDescent="0.2">
      <c r="A882" s="35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 ht="12.75" customHeight="1" x14ac:dyDescent="0.2">
      <c r="A883" s="35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 ht="12.75" customHeight="1" x14ac:dyDescent="0.2">
      <c r="A884" s="35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 ht="12.75" customHeight="1" x14ac:dyDescent="0.2">
      <c r="A885" s="35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 ht="12.75" customHeight="1" x14ac:dyDescent="0.2">
      <c r="A886" s="35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 ht="12.75" customHeight="1" x14ac:dyDescent="0.2">
      <c r="A887" s="35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 ht="12.75" customHeight="1" x14ac:dyDescent="0.2">
      <c r="A888" s="35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 ht="12.75" customHeight="1" x14ac:dyDescent="0.2">
      <c r="A889" s="35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 ht="12.75" customHeight="1" x14ac:dyDescent="0.2">
      <c r="A890" s="35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 ht="12.75" customHeight="1" x14ac:dyDescent="0.2">
      <c r="A891" s="35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 ht="12.75" customHeight="1" x14ac:dyDescent="0.2">
      <c r="A892" s="35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 ht="12.75" customHeight="1" x14ac:dyDescent="0.2">
      <c r="A893" s="35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 ht="12.75" customHeight="1" x14ac:dyDescent="0.2">
      <c r="A894" s="35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 ht="12.75" customHeight="1" x14ac:dyDescent="0.2">
      <c r="A895" s="35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 ht="12.75" customHeight="1" x14ac:dyDescent="0.2">
      <c r="A896" s="35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 ht="12.75" customHeight="1" x14ac:dyDescent="0.2">
      <c r="A897" s="35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 ht="12.75" customHeight="1" x14ac:dyDescent="0.2">
      <c r="A898" s="35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 ht="12.75" customHeight="1" x14ac:dyDescent="0.2">
      <c r="A899" s="35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 ht="12.75" customHeight="1" x14ac:dyDescent="0.2">
      <c r="A900" s="35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 ht="12.75" customHeight="1" x14ac:dyDescent="0.2">
      <c r="A901" s="35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 ht="12.75" customHeight="1" x14ac:dyDescent="0.2">
      <c r="A902" s="35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 ht="12.75" customHeight="1" x14ac:dyDescent="0.2">
      <c r="A903" s="35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 ht="12.75" customHeight="1" x14ac:dyDescent="0.2">
      <c r="A904" s="35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 ht="12.75" customHeight="1" x14ac:dyDescent="0.2">
      <c r="A905" s="35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 ht="12.75" customHeight="1" x14ac:dyDescent="0.2">
      <c r="A906" s="35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 ht="12.75" customHeight="1" x14ac:dyDescent="0.2">
      <c r="A907" s="35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 ht="12.75" customHeight="1" x14ac:dyDescent="0.2">
      <c r="A908" s="35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 ht="12.75" customHeight="1" x14ac:dyDescent="0.2">
      <c r="A909" s="35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 ht="12.75" customHeight="1" x14ac:dyDescent="0.2">
      <c r="A910" s="35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 ht="12.75" customHeight="1" x14ac:dyDescent="0.2">
      <c r="A911" s="35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 ht="12.75" customHeight="1" x14ac:dyDescent="0.2">
      <c r="A912" s="35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 ht="12.75" customHeight="1" x14ac:dyDescent="0.2">
      <c r="A913" s="35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 ht="12.75" customHeight="1" x14ac:dyDescent="0.2">
      <c r="A914" s="35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 ht="12.75" customHeight="1" x14ac:dyDescent="0.2">
      <c r="A915" s="35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 ht="12.75" customHeight="1" x14ac:dyDescent="0.2">
      <c r="A916" s="35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 ht="12.75" customHeight="1" x14ac:dyDescent="0.2">
      <c r="A917" s="35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 ht="12.75" customHeight="1" x14ac:dyDescent="0.2">
      <c r="A918" s="35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 ht="12.75" customHeight="1" x14ac:dyDescent="0.2">
      <c r="A919" s="35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 ht="12.75" customHeight="1" x14ac:dyDescent="0.2">
      <c r="A920" s="35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 ht="12.75" customHeight="1" x14ac:dyDescent="0.2">
      <c r="A921" s="35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 ht="12.75" customHeight="1" x14ac:dyDescent="0.2">
      <c r="A922" s="35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 ht="12.75" customHeight="1" x14ac:dyDescent="0.2">
      <c r="A923" s="35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 ht="12.75" customHeight="1" x14ac:dyDescent="0.2">
      <c r="A924" s="35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 ht="12.75" customHeight="1" x14ac:dyDescent="0.2">
      <c r="A925" s="35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 ht="12.75" customHeight="1" x14ac:dyDescent="0.2">
      <c r="A926" s="35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 ht="12.75" customHeight="1" x14ac:dyDescent="0.2">
      <c r="A927" s="35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 ht="12.75" customHeight="1" x14ac:dyDescent="0.2">
      <c r="A928" s="35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 ht="12.75" customHeight="1" x14ac:dyDescent="0.2">
      <c r="A929" s="35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 ht="12.75" customHeight="1" x14ac:dyDescent="0.2">
      <c r="A930" s="35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 ht="12.75" customHeight="1" x14ac:dyDescent="0.2">
      <c r="A931" s="35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 ht="12.75" customHeight="1" x14ac:dyDescent="0.2">
      <c r="A932" s="35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 ht="12.75" customHeight="1" x14ac:dyDescent="0.2">
      <c r="A933" s="35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 ht="12.75" customHeight="1" x14ac:dyDescent="0.2">
      <c r="A934" s="35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 ht="12.75" customHeight="1" x14ac:dyDescent="0.2">
      <c r="A935" s="35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 ht="12.75" customHeight="1" x14ac:dyDescent="0.2">
      <c r="A936" s="35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 ht="12.75" customHeight="1" x14ac:dyDescent="0.2">
      <c r="A937" s="35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 ht="12.75" customHeight="1" x14ac:dyDescent="0.2">
      <c r="A938" s="35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 ht="12.75" customHeight="1" x14ac:dyDescent="0.2">
      <c r="A939" s="35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 ht="12.75" customHeight="1" x14ac:dyDescent="0.2">
      <c r="A940" s="35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 ht="12.75" customHeight="1" x14ac:dyDescent="0.2">
      <c r="A941" s="35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 ht="12.75" customHeight="1" x14ac:dyDescent="0.2">
      <c r="A942" s="35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 ht="12.75" customHeight="1" x14ac:dyDescent="0.2">
      <c r="A943" s="35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 ht="12.75" customHeight="1" x14ac:dyDescent="0.2">
      <c r="A944" s="35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1:25" ht="12.75" customHeight="1" x14ac:dyDescent="0.2">
      <c r="A945" s="35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1:25" ht="12.75" customHeight="1" x14ac:dyDescent="0.2">
      <c r="A946" s="35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1:25" ht="12.75" customHeight="1" x14ac:dyDescent="0.2">
      <c r="A947" s="35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1:25" ht="12.75" customHeight="1" x14ac:dyDescent="0.2">
      <c r="A948" s="35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1:25" ht="12.75" customHeight="1" x14ac:dyDescent="0.2">
      <c r="A949" s="35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1:25" ht="12.75" customHeight="1" x14ac:dyDescent="0.2">
      <c r="A950" s="35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1:25" ht="12.75" customHeight="1" x14ac:dyDescent="0.2">
      <c r="A951" s="35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1:25" ht="12.75" customHeight="1" x14ac:dyDescent="0.2">
      <c r="A952" s="35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1:25" ht="12.75" customHeight="1" x14ac:dyDescent="0.2">
      <c r="A953" s="35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1:25" ht="12.75" customHeight="1" x14ac:dyDescent="0.2">
      <c r="A954" s="35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1:25" ht="12.75" customHeight="1" x14ac:dyDescent="0.2">
      <c r="A955" s="35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1:25" ht="12.75" customHeight="1" x14ac:dyDescent="0.2">
      <c r="A956" s="35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1:25" ht="12.75" customHeight="1" x14ac:dyDescent="0.2">
      <c r="A957" s="35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1:25" ht="12.75" customHeight="1" x14ac:dyDescent="0.2">
      <c r="A958" s="35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1:25" ht="12.75" customHeight="1" x14ac:dyDescent="0.2">
      <c r="A959" s="35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1:25" ht="12.75" customHeight="1" x14ac:dyDescent="0.2">
      <c r="A960" s="35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1:25" ht="12.75" customHeight="1" x14ac:dyDescent="0.2">
      <c r="A961" s="35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1:25" ht="12.75" customHeight="1" x14ac:dyDescent="0.2">
      <c r="A962" s="35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1:25" ht="12.75" customHeight="1" x14ac:dyDescent="0.2">
      <c r="A963" s="35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1:25" ht="12.75" customHeight="1" x14ac:dyDescent="0.2">
      <c r="A964" s="35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1:25" ht="12.75" customHeight="1" x14ac:dyDescent="0.2">
      <c r="A965" s="35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1:25" ht="12.75" customHeight="1" x14ac:dyDescent="0.2">
      <c r="A966" s="35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1:25" ht="12.75" customHeight="1" x14ac:dyDescent="0.2">
      <c r="A967" s="35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1:25" ht="12.75" customHeight="1" x14ac:dyDescent="0.2">
      <c r="A968" s="35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1:25" ht="12.75" customHeight="1" x14ac:dyDescent="0.2">
      <c r="A969" s="35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1:25" ht="12.75" customHeight="1" x14ac:dyDescent="0.2">
      <c r="A970" s="35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1:25" ht="12.75" customHeight="1" x14ac:dyDescent="0.2">
      <c r="A971" s="35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1:25" ht="12.75" customHeight="1" x14ac:dyDescent="0.2">
      <c r="A972" s="35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1:25" ht="12.75" customHeight="1" x14ac:dyDescent="0.2">
      <c r="A973" s="35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1:25" ht="12.75" customHeight="1" x14ac:dyDescent="0.2">
      <c r="A974" s="35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1:25" ht="12.75" customHeight="1" x14ac:dyDescent="0.2">
      <c r="A975" s="35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1:25" ht="12.75" customHeight="1" x14ac:dyDescent="0.2">
      <c r="A976" s="35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1:25" ht="12.75" customHeight="1" x14ac:dyDescent="0.2">
      <c r="A977" s="35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1:25" ht="12.75" customHeight="1" x14ac:dyDescent="0.2">
      <c r="A978" s="35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1:25" ht="12.75" customHeight="1" x14ac:dyDescent="0.2">
      <c r="A979" s="35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1:25" ht="12.75" customHeight="1" x14ac:dyDescent="0.2">
      <c r="A980" s="35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1:25" ht="12.75" customHeight="1" x14ac:dyDescent="0.2">
      <c r="A981" s="35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1:25" ht="12.75" customHeight="1" x14ac:dyDescent="0.2">
      <c r="A982" s="35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1:25" ht="12.75" customHeight="1" x14ac:dyDescent="0.2">
      <c r="A983" s="35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1:25" ht="12.75" customHeight="1" x14ac:dyDescent="0.2">
      <c r="A984" s="35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1:25" ht="12.75" customHeight="1" x14ac:dyDescent="0.2">
      <c r="A985" s="35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1:25" ht="12.75" customHeight="1" x14ac:dyDescent="0.2">
      <c r="A986" s="35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1:25" ht="12.75" customHeight="1" x14ac:dyDescent="0.2">
      <c r="A987" s="35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1:25" ht="12.75" customHeight="1" x14ac:dyDescent="0.2">
      <c r="A988" s="35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</sheetData>
  <mergeCells count="1">
    <mergeCell ref="B8:B9"/>
  </mergeCells>
  <hyperlinks>
    <hyperlink ref="A4" location="INDICE!A8" display="VOLVER AL INDICE" xr:uid="{C617C709-8090-4111-A816-AABD830DBA1A}"/>
  </hyperlinks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4FA3A-850C-4D28-A1CB-7FF2A54110B7}">
  <dimension ref="A1:O988"/>
  <sheetViews>
    <sheetView zoomScale="130" zoomScaleNormal="130" workbookViewId="0">
      <pane xSplit="1" ySplit="9" topLeftCell="B405" activePane="bottomRight" state="frozen"/>
      <selection pane="topRight" activeCell="B1" sqref="B1"/>
      <selection pane="bottomLeft" activeCell="A10" sqref="A10"/>
      <selection pane="bottomRight" activeCell="B416" sqref="B416"/>
    </sheetView>
  </sheetViews>
  <sheetFormatPr baseColWidth="10" defaultColWidth="14.42578125" defaultRowHeight="11.25" x14ac:dyDescent="0.2"/>
  <cols>
    <col min="1" max="1" width="9.85546875" style="132" customWidth="1"/>
    <col min="2" max="3" width="26.7109375" style="132" customWidth="1"/>
    <col min="4" max="15" width="11.42578125" style="119" customWidth="1"/>
    <col min="16" max="16384" width="14.42578125" style="119"/>
  </cols>
  <sheetData>
    <row r="1" spans="1:15" ht="3" customHeight="1" x14ac:dyDescent="0.2">
      <c r="A1" s="29"/>
      <c r="B1" s="258"/>
      <c r="C1" s="259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</row>
    <row r="2" spans="1:15" ht="22.5" x14ac:dyDescent="0.2">
      <c r="A2" s="45" t="s">
        <v>14</v>
      </c>
      <c r="B2" s="410" t="s">
        <v>156</v>
      </c>
      <c r="C2" s="331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</row>
    <row r="3" spans="1:15" ht="12.75" customHeight="1" x14ac:dyDescent="0.2">
      <c r="A3" s="45" t="s">
        <v>17</v>
      </c>
      <c r="B3" s="411" t="s">
        <v>178</v>
      </c>
      <c r="C3" s="332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</row>
    <row r="4" spans="1:15" ht="3" customHeight="1" x14ac:dyDescent="0.2">
      <c r="A4" s="46"/>
      <c r="B4" s="261"/>
      <c r="C4" s="262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</row>
    <row r="5" spans="1:15" ht="22.5" x14ac:dyDescent="0.2">
      <c r="A5" s="296" t="s">
        <v>185</v>
      </c>
      <c r="B5" s="263"/>
      <c r="C5" s="264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</row>
    <row r="6" spans="1:15" ht="3" customHeight="1" x14ac:dyDescent="0.2">
      <c r="A6" s="47"/>
      <c r="B6" s="265"/>
      <c r="C6" s="264"/>
      <c r="D6" s="260"/>
      <c r="E6" s="260"/>
      <c r="F6" s="260"/>
      <c r="G6" s="260"/>
      <c r="H6" s="260"/>
      <c r="I6" s="260"/>
      <c r="J6" s="260"/>
      <c r="K6" s="260"/>
      <c r="L6" s="260"/>
      <c r="M6" s="260"/>
      <c r="N6" s="260"/>
      <c r="O6" s="260"/>
    </row>
    <row r="7" spans="1:15" ht="22.5" x14ac:dyDescent="0.2">
      <c r="A7" s="70" t="s">
        <v>36</v>
      </c>
      <c r="B7" s="412" t="s">
        <v>184</v>
      </c>
      <c r="C7" s="266" t="s">
        <v>184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</row>
    <row r="8" spans="1:15" ht="3" hidden="1" customHeight="1" x14ac:dyDescent="0.2">
      <c r="A8" s="62"/>
      <c r="B8" s="54"/>
      <c r="C8" s="267"/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</row>
    <row r="9" spans="1:15" x14ac:dyDescent="0.2">
      <c r="A9" s="59" t="s">
        <v>68</v>
      </c>
      <c r="B9" s="418" t="s">
        <v>12</v>
      </c>
      <c r="C9" s="419" t="s">
        <v>154</v>
      </c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68"/>
    </row>
    <row r="10" spans="1:15" ht="12.75" customHeight="1" x14ac:dyDescent="0.2">
      <c r="A10" s="413">
        <v>1991.01</v>
      </c>
      <c r="B10" s="417">
        <v>1381</v>
      </c>
      <c r="C10" s="269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</row>
    <row r="11" spans="1:15" ht="12.75" customHeight="1" x14ac:dyDescent="0.2">
      <c r="A11" s="413">
        <v>1991.02</v>
      </c>
      <c r="B11" s="414">
        <v>1297</v>
      </c>
      <c r="C11" s="269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</row>
    <row r="12" spans="1:15" ht="12.75" customHeight="1" x14ac:dyDescent="0.2">
      <c r="A12" s="413">
        <v>1991.03</v>
      </c>
      <c r="B12" s="414">
        <v>2192</v>
      </c>
      <c r="C12" s="269"/>
      <c r="D12" s="270"/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</row>
    <row r="13" spans="1:15" ht="12.75" customHeight="1" x14ac:dyDescent="0.2">
      <c r="A13" s="413">
        <v>1991.04</v>
      </c>
      <c r="B13" s="414">
        <v>619</v>
      </c>
      <c r="C13" s="269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</row>
    <row r="14" spans="1:15" ht="12.75" customHeight="1" x14ac:dyDescent="0.2">
      <c r="A14" s="413">
        <v>1991.05</v>
      </c>
      <c r="B14" s="414">
        <v>3650</v>
      </c>
      <c r="C14" s="269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</row>
    <row r="15" spans="1:15" ht="12.75" customHeight="1" x14ac:dyDescent="0.2">
      <c r="A15" s="413">
        <v>1991.06</v>
      </c>
      <c r="B15" s="414">
        <v>1711</v>
      </c>
      <c r="C15" s="269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</row>
    <row r="16" spans="1:15" ht="12.75" customHeight="1" x14ac:dyDescent="0.2">
      <c r="A16" s="413">
        <v>1991.07</v>
      </c>
      <c r="B16" s="414">
        <v>1970</v>
      </c>
      <c r="C16" s="269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</row>
    <row r="17" spans="1:15" ht="12.75" customHeight="1" x14ac:dyDescent="0.2">
      <c r="A17" s="413">
        <v>1991.08</v>
      </c>
      <c r="B17" s="414">
        <v>2134</v>
      </c>
      <c r="C17" s="269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</row>
    <row r="18" spans="1:15" ht="12.75" customHeight="1" x14ac:dyDescent="0.2">
      <c r="A18" s="413">
        <v>1991.09</v>
      </c>
      <c r="B18" s="414">
        <v>3354</v>
      </c>
      <c r="C18" s="269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</row>
    <row r="19" spans="1:15" ht="12.75" customHeight="1" x14ac:dyDescent="0.2">
      <c r="A19" s="413">
        <v>1991.1</v>
      </c>
      <c r="B19" s="414">
        <v>6461</v>
      </c>
      <c r="C19" s="269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</row>
    <row r="20" spans="1:15" ht="12.75" customHeight="1" x14ac:dyDescent="0.2">
      <c r="A20" s="413">
        <v>1991.11</v>
      </c>
      <c r="B20" s="414">
        <v>6022</v>
      </c>
      <c r="C20" s="269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</row>
    <row r="21" spans="1:15" ht="12.75" customHeight="1" x14ac:dyDescent="0.2">
      <c r="A21" s="413">
        <v>1991.12</v>
      </c>
      <c r="B21" s="414">
        <v>2449</v>
      </c>
      <c r="C21" s="269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</row>
    <row r="22" spans="1:15" ht="12.75" customHeight="1" x14ac:dyDescent="0.2">
      <c r="A22" s="413">
        <v>1992.01</v>
      </c>
      <c r="B22" s="414">
        <v>1316</v>
      </c>
      <c r="C22" s="269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</row>
    <row r="23" spans="1:15" ht="12.75" customHeight="1" x14ac:dyDescent="0.2">
      <c r="A23" s="413">
        <v>1992.02</v>
      </c>
      <c r="B23" s="414">
        <v>1410</v>
      </c>
      <c r="C23" s="26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</row>
    <row r="24" spans="1:15" ht="12.75" customHeight="1" x14ac:dyDescent="0.2">
      <c r="A24" s="413">
        <v>1992.03</v>
      </c>
      <c r="B24" s="414">
        <v>8063</v>
      </c>
      <c r="C24" s="269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</row>
    <row r="25" spans="1:15" ht="12.75" customHeight="1" x14ac:dyDescent="0.2">
      <c r="A25" s="413">
        <v>1992.04</v>
      </c>
      <c r="B25" s="414">
        <v>4928</v>
      </c>
      <c r="C25" s="269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</row>
    <row r="26" spans="1:15" ht="12.75" customHeight="1" x14ac:dyDescent="0.2">
      <c r="A26" s="413">
        <v>1992.05</v>
      </c>
      <c r="B26" s="414">
        <v>6019</v>
      </c>
      <c r="C26" s="269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</row>
    <row r="27" spans="1:15" ht="12.75" customHeight="1" x14ac:dyDescent="0.2">
      <c r="A27" s="413">
        <v>1992.06</v>
      </c>
      <c r="B27" s="414">
        <v>4544</v>
      </c>
      <c r="C27" s="269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</row>
    <row r="28" spans="1:15" ht="12.75" customHeight="1" x14ac:dyDescent="0.2">
      <c r="A28" s="413">
        <v>1992.07</v>
      </c>
      <c r="B28" s="414">
        <v>3246</v>
      </c>
      <c r="C28" s="269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</row>
    <row r="29" spans="1:15" ht="12.75" customHeight="1" x14ac:dyDescent="0.2">
      <c r="A29" s="413">
        <v>1992.08</v>
      </c>
      <c r="B29" s="414">
        <v>6199</v>
      </c>
      <c r="C29" s="269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</row>
    <row r="30" spans="1:15" ht="12.75" customHeight="1" x14ac:dyDescent="0.2">
      <c r="A30" s="413">
        <v>1992.09</v>
      </c>
      <c r="B30" s="414">
        <v>7738</v>
      </c>
      <c r="C30" s="269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</row>
    <row r="31" spans="1:15" ht="12.75" customHeight="1" x14ac:dyDescent="0.2">
      <c r="A31" s="413">
        <v>1992.1</v>
      </c>
      <c r="B31" s="414">
        <v>10301</v>
      </c>
      <c r="C31" s="269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</row>
    <row r="32" spans="1:15" ht="12.75" customHeight="1" x14ac:dyDescent="0.2">
      <c r="A32" s="413">
        <v>1992.11</v>
      </c>
      <c r="B32" s="414">
        <v>3340</v>
      </c>
      <c r="C32" s="269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</row>
    <row r="33" spans="1:15" ht="12.75" customHeight="1" x14ac:dyDescent="0.2">
      <c r="A33" s="413">
        <v>1992.12</v>
      </c>
      <c r="B33" s="414">
        <v>5621</v>
      </c>
      <c r="C33" s="269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</row>
    <row r="34" spans="1:15" ht="12.75" customHeight="1" x14ac:dyDescent="0.2">
      <c r="A34" s="413">
        <v>1993.01</v>
      </c>
      <c r="B34" s="414">
        <v>2014</v>
      </c>
      <c r="C34" s="269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</row>
    <row r="35" spans="1:15" ht="12.75" customHeight="1" x14ac:dyDescent="0.2">
      <c r="A35" s="413">
        <v>1993.02</v>
      </c>
      <c r="B35" s="414">
        <v>10714</v>
      </c>
      <c r="C35" s="269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</row>
    <row r="36" spans="1:15" ht="12.75" customHeight="1" x14ac:dyDescent="0.2">
      <c r="A36" s="413">
        <v>1993.03</v>
      </c>
      <c r="B36" s="414">
        <v>2823</v>
      </c>
      <c r="C36" s="269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</row>
    <row r="37" spans="1:15" ht="12.75" customHeight="1" x14ac:dyDescent="0.2">
      <c r="A37" s="413">
        <v>1993.04</v>
      </c>
      <c r="B37" s="414">
        <v>4150</v>
      </c>
      <c r="C37" s="269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</row>
    <row r="38" spans="1:15" ht="12.75" customHeight="1" x14ac:dyDescent="0.2">
      <c r="A38" s="413">
        <v>1993.05</v>
      </c>
      <c r="B38" s="414">
        <v>5588</v>
      </c>
      <c r="C38" s="269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</row>
    <row r="39" spans="1:15" ht="12.75" customHeight="1" x14ac:dyDescent="0.2">
      <c r="A39" s="413">
        <v>1993.06</v>
      </c>
      <c r="B39" s="414">
        <v>3308</v>
      </c>
      <c r="C39" s="269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</row>
    <row r="40" spans="1:15" ht="12.75" customHeight="1" x14ac:dyDescent="0.2">
      <c r="A40" s="413">
        <v>1993.07</v>
      </c>
      <c r="B40" s="414">
        <v>2868</v>
      </c>
      <c r="C40" s="269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</row>
    <row r="41" spans="1:15" ht="12.75" customHeight="1" x14ac:dyDescent="0.2">
      <c r="A41" s="413">
        <v>1993.08</v>
      </c>
      <c r="B41" s="414">
        <v>8516</v>
      </c>
      <c r="C41" s="269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</row>
    <row r="42" spans="1:15" ht="12.75" customHeight="1" x14ac:dyDescent="0.2">
      <c r="A42" s="413">
        <v>1993.09</v>
      </c>
      <c r="B42" s="414">
        <v>5424</v>
      </c>
      <c r="C42" s="269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</row>
    <row r="43" spans="1:15" ht="12.75" customHeight="1" x14ac:dyDescent="0.2">
      <c r="A43" s="413">
        <v>1993.1</v>
      </c>
      <c r="B43" s="414">
        <v>5689</v>
      </c>
      <c r="C43" s="269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</row>
    <row r="44" spans="1:15" ht="12.75" customHeight="1" x14ac:dyDescent="0.2">
      <c r="A44" s="413">
        <v>1993.11</v>
      </c>
      <c r="B44" s="414">
        <v>5398</v>
      </c>
      <c r="C44" s="269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</row>
    <row r="45" spans="1:15" ht="12.75" customHeight="1" x14ac:dyDescent="0.2">
      <c r="A45" s="413">
        <v>1993.12</v>
      </c>
      <c r="B45" s="414">
        <v>5825</v>
      </c>
      <c r="C45" s="269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</row>
    <row r="46" spans="1:15" ht="12.75" customHeight="1" x14ac:dyDescent="0.2">
      <c r="A46" s="413">
        <v>1994.01</v>
      </c>
      <c r="B46" s="414">
        <v>1822</v>
      </c>
      <c r="C46" s="269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</row>
    <row r="47" spans="1:15" ht="12.75" customHeight="1" x14ac:dyDescent="0.2">
      <c r="A47" s="413">
        <v>1994.02</v>
      </c>
      <c r="B47" s="414">
        <v>7600</v>
      </c>
      <c r="C47" s="269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</row>
    <row r="48" spans="1:15" ht="12.75" customHeight="1" x14ac:dyDescent="0.2">
      <c r="A48" s="413">
        <v>1994.03</v>
      </c>
      <c r="B48" s="414">
        <v>10933</v>
      </c>
      <c r="C48" s="269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</row>
    <row r="49" spans="1:15" ht="12.75" customHeight="1" x14ac:dyDescent="0.2">
      <c r="A49" s="413">
        <v>1994.04</v>
      </c>
      <c r="B49" s="414">
        <v>7371</v>
      </c>
      <c r="C49" s="269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</row>
    <row r="50" spans="1:15" ht="12.75" customHeight="1" x14ac:dyDescent="0.2">
      <c r="A50" s="413">
        <v>1994.05</v>
      </c>
      <c r="B50" s="414">
        <v>6809</v>
      </c>
      <c r="C50" s="269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</row>
    <row r="51" spans="1:15" ht="12.75" customHeight="1" x14ac:dyDescent="0.2">
      <c r="A51" s="413">
        <v>1994.06</v>
      </c>
      <c r="B51" s="414">
        <v>6241</v>
      </c>
      <c r="C51" s="269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</row>
    <row r="52" spans="1:15" ht="12.75" customHeight="1" x14ac:dyDescent="0.2">
      <c r="A52" s="413">
        <v>1994.07</v>
      </c>
      <c r="B52" s="414">
        <v>8587</v>
      </c>
      <c r="C52" s="269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</row>
    <row r="53" spans="1:15" ht="12.75" customHeight="1" x14ac:dyDescent="0.2">
      <c r="A53" s="413">
        <v>1994.08</v>
      </c>
      <c r="B53" s="414">
        <v>5299</v>
      </c>
      <c r="C53" s="269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</row>
    <row r="54" spans="1:15" ht="12.75" customHeight="1" x14ac:dyDescent="0.2">
      <c r="A54" s="413">
        <v>1994.09</v>
      </c>
      <c r="B54" s="414">
        <v>6665</v>
      </c>
      <c r="C54" s="269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</row>
    <row r="55" spans="1:15" ht="12.75" customHeight="1" x14ac:dyDescent="0.2">
      <c r="A55" s="413">
        <v>1994.1</v>
      </c>
      <c r="B55" s="414">
        <v>11402</v>
      </c>
      <c r="C55" s="269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  <row r="56" spans="1:15" ht="12.75" customHeight="1" x14ac:dyDescent="0.2">
      <c r="A56" s="413">
        <v>1994.11</v>
      </c>
      <c r="B56" s="414">
        <v>7175</v>
      </c>
      <c r="C56" s="269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  <row r="57" spans="1:15" ht="12.75" customHeight="1" x14ac:dyDescent="0.2">
      <c r="A57" s="413">
        <v>1994.12</v>
      </c>
      <c r="B57" s="414">
        <v>4840</v>
      </c>
      <c r="C57" s="269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</row>
    <row r="58" spans="1:15" ht="12.75" customHeight="1" x14ac:dyDescent="0.2">
      <c r="A58" s="413">
        <v>1995.01</v>
      </c>
      <c r="B58" s="414">
        <v>8950</v>
      </c>
      <c r="C58" s="269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</row>
    <row r="59" spans="1:15" ht="12.75" customHeight="1" x14ac:dyDescent="0.2">
      <c r="A59" s="413">
        <v>1995.02</v>
      </c>
      <c r="B59" s="414">
        <v>2854</v>
      </c>
      <c r="C59" s="269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</row>
    <row r="60" spans="1:15" ht="12.75" customHeight="1" x14ac:dyDescent="0.2">
      <c r="A60" s="413">
        <v>1995.03</v>
      </c>
      <c r="B60" s="414">
        <v>7863</v>
      </c>
      <c r="C60" s="26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</row>
    <row r="61" spans="1:15" ht="12.75" customHeight="1" x14ac:dyDescent="0.2">
      <c r="A61" s="413">
        <v>1995.04</v>
      </c>
      <c r="B61" s="414">
        <v>11726</v>
      </c>
      <c r="C61" s="269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</row>
    <row r="62" spans="1:15" ht="12.75" customHeight="1" x14ac:dyDescent="0.2">
      <c r="A62" s="413">
        <v>1995.05</v>
      </c>
      <c r="B62" s="414">
        <v>6301</v>
      </c>
      <c r="C62" s="269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</row>
    <row r="63" spans="1:15" ht="12.75" customHeight="1" x14ac:dyDescent="0.2">
      <c r="A63" s="413">
        <v>1995.06</v>
      </c>
      <c r="B63" s="414">
        <v>6838</v>
      </c>
      <c r="C63" s="269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</row>
    <row r="64" spans="1:15" ht="12.75" customHeight="1" x14ac:dyDescent="0.2">
      <c r="A64" s="413">
        <v>1995.07</v>
      </c>
      <c r="B64" s="414">
        <v>4368</v>
      </c>
      <c r="C64" s="269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</row>
    <row r="65" spans="1:15" ht="12.75" customHeight="1" x14ac:dyDescent="0.2">
      <c r="A65" s="413">
        <v>1995.08</v>
      </c>
      <c r="B65" s="414">
        <v>7730</v>
      </c>
      <c r="C65" s="26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</row>
    <row r="66" spans="1:15" ht="12.75" customHeight="1" x14ac:dyDescent="0.2">
      <c r="A66" s="413">
        <v>1995.09</v>
      </c>
      <c r="B66" s="414">
        <v>6994</v>
      </c>
      <c r="C66" s="269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</row>
    <row r="67" spans="1:15" ht="12.75" customHeight="1" x14ac:dyDescent="0.2">
      <c r="A67" s="413">
        <v>1995.1</v>
      </c>
      <c r="B67" s="414">
        <v>7735</v>
      </c>
      <c r="C67" s="269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</row>
    <row r="68" spans="1:15" ht="12.75" customHeight="1" x14ac:dyDescent="0.2">
      <c r="A68" s="413">
        <v>1995.11</v>
      </c>
      <c r="B68" s="414">
        <v>10313</v>
      </c>
      <c r="C68" s="269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</row>
    <row r="69" spans="1:15" ht="12.75" customHeight="1" x14ac:dyDescent="0.2">
      <c r="A69" s="413">
        <v>1995.12</v>
      </c>
      <c r="B69" s="414">
        <v>13290</v>
      </c>
      <c r="C69" s="269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</row>
    <row r="70" spans="1:15" ht="12.75" customHeight="1" x14ac:dyDescent="0.2">
      <c r="A70" s="413">
        <v>1996.01</v>
      </c>
      <c r="B70" s="414">
        <v>3413</v>
      </c>
      <c r="C70" s="269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</row>
    <row r="71" spans="1:15" ht="12.75" customHeight="1" x14ac:dyDescent="0.2">
      <c r="A71" s="413">
        <v>1996.02</v>
      </c>
      <c r="B71" s="414">
        <v>4991</v>
      </c>
      <c r="C71" s="269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</row>
    <row r="72" spans="1:15" ht="12.75" customHeight="1" x14ac:dyDescent="0.2">
      <c r="A72" s="413">
        <v>1996.03</v>
      </c>
      <c r="B72" s="414">
        <v>5318</v>
      </c>
      <c r="C72" s="269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</row>
    <row r="73" spans="1:15" ht="12.75" customHeight="1" x14ac:dyDescent="0.2">
      <c r="A73" s="413">
        <v>1996.04</v>
      </c>
      <c r="B73" s="414">
        <v>6578</v>
      </c>
      <c r="C73" s="269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</row>
    <row r="74" spans="1:15" ht="12.75" customHeight="1" x14ac:dyDescent="0.2">
      <c r="A74" s="413">
        <v>1996.05</v>
      </c>
      <c r="B74" s="414">
        <v>5266</v>
      </c>
      <c r="C74" s="269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</row>
    <row r="75" spans="1:15" ht="12.75" customHeight="1" x14ac:dyDescent="0.2">
      <c r="A75" s="413">
        <v>1996.06</v>
      </c>
      <c r="B75" s="414">
        <v>5118</v>
      </c>
      <c r="C75" s="269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</row>
    <row r="76" spans="1:15" ht="12.75" customHeight="1" x14ac:dyDescent="0.2">
      <c r="A76" s="413">
        <v>1996.07</v>
      </c>
      <c r="B76" s="414">
        <v>5052</v>
      </c>
      <c r="C76" s="269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</row>
    <row r="77" spans="1:15" ht="12.75" customHeight="1" x14ac:dyDescent="0.2">
      <c r="A77" s="413">
        <v>1996.08</v>
      </c>
      <c r="B77" s="414">
        <v>9320</v>
      </c>
      <c r="C77" s="269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</row>
    <row r="78" spans="1:15" ht="12.75" customHeight="1" x14ac:dyDescent="0.2">
      <c r="A78" s="413">
        <v>1996.09</v>
      </c>
      <c r="B78" s="414">
        <v>7923</v>
      </c>
      <c r="C78" s="269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</row>
    <row r="79" spans="1:15" ht="12.75" customHeight="1" x14ac:dyDescent="0.2">
      <c r="A79" s="413">
        <v>1996.1</v>
      </c>
      <c r="B79" s="414">
        <v>11554</v>
      </c>
      <c r="C79" s="269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</row>
    <row r="80" spans="1:15" ht="12.75" customHeight="1" x14ac:dyDescent="0.2">
      <c r="A80" s="413">
        <v>1996.11</v>
      </c>
      <c r="B80" s="414">
        <v>4590</v>
      </c>
      <c r="C80" s="269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</row>
    <row r="81" spans="1:15" ht="12.75" customHeight="1" x14ac:dyDescent="0.2">
      <c r="A81" s="413">
        <v>1996.12</v>
      </c>
      <c r="B81" s="414">
        <v>6806</v>
      </c>
      <c r="C81" s="269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</row>
    <row r="82" spans="1:15" ht="12.75" customHeight="1" x14ac:dyDescent="0.2">
      <c r="A82" s="413">
        <v>1997.01</v>
      </c>
      <c r="B82" s="414">
        <v>11419</v>
      </c>
      <c r="C82" s="269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</row>
    <row r="83" spans="1:15" ht="12.75" customHeight="1" x14ac:dyDescent="0.2">
      <c r="A83" s="413">
        <v>1997.02</v>
      </c>
      <c r="B83" s="414">
        <v>3093</v>
      </c>
      <c r="C83" s="269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</row>
    <row r="84" spans="1:15" ht="12.75" customHeight="1" x14ac:dyDescent="0.2">
      <c r="A84" s="413">
        <v>1997.03</v>
      </c>
      <c r="B84" s="414">
        <v>9218</v>
      </c>
      <c r="C84" s="269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</row>
    <row r="85" spans="1:15" ht="12.75" customHeight="1" x14ac:dyDescent="0.2">
      <c r="A85" s="413">
        <v>1997.04</v>
      </c>
      <c r="B85" s="414">
        <v>9431</v>
      </c>
      <c r="C85" s="269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</row>
    <row r="86" spans="1:15" ht="12.75" customHeight="1" x14ac:dyDescent="0.2">
      <c r="A86" s="413">
        <v>1997.05</v>
      </c>
      <c r="B86" s="414">
        <v>10627</v>
      </c>
      <c r="C86" s="269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</row>
    <row r="87" spans="1:15" ht="12.75" customHeight="1" x14ac:dyDescent="0.2">
      <c r="A87" s="413">
        <v>1997.06</v>
      </c>
      <c r="B87" s="414">
        <v>4029</v>
      </c>
      <c r="C87" s="269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</row>
    <row r="88" spans="1:15" ht="12.75" customHeight="1" x14ac:dyDescent="0.2">
      <c r="A88" s="413">
        <v>1997.07</v>
      </c>
      <c r="B88" s="414">
        <v>6483</v>
      </c>
      <c r="C88" s="269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</row>
    <row r="89" spans="1:15" ht="12.75" customHeight="1" x14ac:dyDescent="0.2">
      <c r="A89" s="413">
        <v>1997.08</v>
      </c>
      <c r="B89" s="414">
        <v>3601</v>
      </c>
      <c r="C89" s="269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</row>
    <row r="90" spans="1:15" ht="12.75" customHeight="1" x14ac:dyDescent="0.2">
      <c r="A90" s="413">
        <v>1997.09</v>
      </c>
      <c r="B90" s="414">
        <v>26575</v>
      </c>
      <c r="C90" s="269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</row>
    <row r="91" spans="1:15" ht="12.75" customHeight="1" x14ac:dyDescent="0.2">
      <c r="A91" s="413">
        <v>1997.1</v>
      </c>
      <c r="B91" s="414">
        <v>15038</v>
      </c>
      <c r="C91" s="269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</row>
    <row r="92" spans="1:15" ht="12.75" customHeight="1" x14ac:dyDescent="0.2">
      <c r="A92" s="413">
        <v>1997.11</v>
      </c>
      <c r="B92" s="414">
        <v>15930</v>
      </c>
      <c r="C92" s="269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</row>
    <row r="93" spans="1:15" ht="12.75" customHeight="1" x14ac:dyDescent="0.2">
      <c r="A93" s="413">
        <v>1997.12</v>
      </c>
      <c r="B93" s="414">
        <v>5603</v>
      </c>
      <c r="C93" s="269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</row>
    <row r="94" spans="1:15" ht="12.75" customHeight="1" x14ac:dyDescent="0.2">
      <c r="A94" s="413">
        <v>1998.01</v>
      </c>
      <c r="B94" s="414">
        <v>16200</v>
      </c>
      <c r="C94" s="269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</row>
    <row r="95" spans="1:15" ht="12.75" customHeight="1" x14ac:dyDescent="0.2">
      <c r="A95" s="413">
        <v>1998.02</v>
      </c>
      <c r="B95" s="414">
        <v>4348</v>
      </c>
      <c r="C95" s="269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</row>
    <row r="96" spans="1:15" ht="12.75" customHeight="1" x14ac:dyDescent="0.2">
      <c r="A96" s="413">
        <v>1998.03</v>
      </c>
      <c r="B96" s="414">
        <v>17194</v>
      </c>
      <c r="C96" s="269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</row>
    <row r="97" spans="1:15" ht="12.75" customHeight="1" x14ac:dyDescent="0.2">
      <c r="A97" s="413">
        <v>1998.04</v>
      </c>
      <c r="B97" s="414">
        <v>8050</v>
      </c>
      <c r="C97" s="269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</row>
    <row r="98" spans="1:15" ht="12.75" customHeight="1" x14ac:dyDescent="0.2">
      <c r="A98" s="413">
        <v>1998.05</v>
      </c>
      <c r="B98" s="414">
        <v>13739</v>
      </c>
      <c r="C98" s="269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</row>
    <row r="99" spans="1:15" ht="12.75" customHeight="1" x14ac:dyDescent="0.2">
      <c r="A99" s="413">
        <v>1998.06</v>
      </c>
      <c r="B99" s="414">
        <v>24265</v>
      </c>
      <c r="C99" s="269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</row>
    <row r="100" spans="1:15" ht="12.75" customHeight="1" x14ac:dyDescent="0.2">
      <c r="A100" s="413">
        <v>1998.07</v>
      </c>
      <c r="B100" s="414">
        <v>10358</v>
      </c>
      <c r="C100" s="269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</row>
    <row r="101" spans="1:15" ht="12.75" customHeight="1" x14ac:dyDescent="0.2">
      <c r="A101" s="413">
        <v>1998.08</v>
      </c>
      <c r="B101" s="414">
        <v>7824</v>
      </c>
      <c r="C101" s="269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</row>
    <row r="102" spans="1:15" ht="12.75" customHeight="1" x14ac:dyDescent="0.2">
      <c r="A102" s="413">
        <v>1998.09</v>
      </c>
      <c r="B102" s="414">
        <v>10323</v>
      </c>
      <c r="C102" s="269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</row>
    <row r="103" spans="1:15" ht="12.75" customHeight="1" x14ac:dyDescent="0.2">
      <c r="A103" s="413">
        <v>1998.1</v>
      </c>
      <c r="B103" s="414">
        <v>8376</v>
      </c>
      <c r="C103" s="269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</row>
    <row r="104" spans="1:15" ht="12.75" customHeight="1" x14ac:dyDescent="0.2">
      <c r="A104" s="413">
        <v>1998.11</v>
      </c>
      <c r="B104" s="414">
        <v>5611</v>
      </c>
      <c r="C104" s="269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</row>
    <row r="105" spans="1:15" ht="12.75" customHeight="1" x14ac:dyDescent="0.2">
      <c r="A105" s="413">
        <v>1998.12</v>
      </c>
      <c r="B105" s="414">
        <v>10405</v>
      </c>
      <c r="C105" s="269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</row>
    <row r="106" spans="1:15" ht="12.75" customHeight="1" x14ac:dyDescent="0.2">
      <c r="A106" s="413">
        <v>1999.01</v>
      </c>
      <c r="B106" s="414">
        <v>8052</v>
      </c>
      <c r="C106" s="269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</row>
    <row r="107" spans="1:15" ht="12.75" customHeight="1" x14ac:dyDescent="0.2">
      <c r="A107" s="413">
        <v>1999.02</v>
      </c>
      <c r="B107" s="414">
        <v>17497</v>
      </c>
      <c r="C107" s="269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</row>
    <row r="108" spans="1:15" ht="12.75" customHeight="1" x14ac:dyDescent="0.2">
      <c r="A108" s="413">
        <v>1999.03</v>
      </c>
      <c r="B108" s="414">
        <v>14895</v>
      </c>
      <c r="C108" s="269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</row>
    <row r="109" spans="1:15" ht="12.75" customHeight="1" x14ac:dyDescent="0.2">
      <c r="A109" s="413">
        <v>1999.04</v>
      </c>
      <c r="B109" s="414">
        <v>9274</v>
      </c>
      <c r="C109" s="269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</row>
    <row r="110" spans="1:15" ht="12.75" customHeight="1" x14ac:dyDescent="0.2">
      <c r="A110" s="413">
        <v>1999.05</v>
      </c>
      <c r="B110" s="414">
        <v>3789</v>
      </c>
      <c r="C110" s="269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  <row r="111" spans="1:15" ht="12.75" customHeight="1" x14ac:dyDescent="0.2">
      <c r="A111" s="413">
        <v>1999.06</v>
      </c>
      <c r="B111" s="414">
        <v>11576</v>
      </c>
      <c r="C111" s="269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  <row r="112" spans="1:15" ht="12.75" customHeight="1" x14ac:dyDescent="0.2">
      <c r="A112" s="413">
        <v>1999.07</v>
      </c>
      <c r="B112" s="414">
        <v>6604</v>
      </c>
      <c r="C112" s="269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  <row r="113" spans="1:15" ht="12.75" customHeight="1" x14ac:dyDescent="0.2">
      <c r="A113" s="413">
        <v>1999.08</v>
      </c>
      <c r="B113" s="414">
        <v>8750</v>
      </c>
      <c r="C113" s="269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</row>
    <row r="114" spans="1:15" ht="12.75" customHeight="1" x14ac:dyDescent="0.2">
      <c r="A114" s="413">
        <v>1999.09</v>
      </c>
      <c r="B114" s="414">
        <v>7990</v>
      </c>
      <c r="C114" s="269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</row>
    <row r="115" spans="1:15" ht="12.75" customHeight="1" x14ac:dyDescent="0.2">
      <c r="A115" s="413">
        <v>1999.1</v>
      </c>
      <c r="B115" s="414">
        <v>9044</v>
      </c>
      <c r="C115" s="269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</row>
    <row r="116" spans="1:15" ht="12.75" customHeight="1" x14ac:dyDescent="0.2">
      <c r="A116" s="413">
        <v>1999.11</v>
      </c>
      <c r="B116" s="414">
        <v>6491</v>
      </c>
      <c r="C116" s="269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</row>
    <row r="117" spans="1:15" ht="12.75" customHeight="1" x14ac:dyDescent="0.2">
      <c r="A117" s="413">
        <v>1999.12</v>
      </c>
      <c r="B117" s="414">
        <v>6052</v>
      </c>
      <c r="C117" s="269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</row>
    <row r="118" spans="1:15" ht="12.75" customHeight="1" x14ac:dyDescent="0.2">
      <c r="A118" s="413">
        <v>2000.01</v>
      </c>
      <c r="B118" s="414">
        <v>2772</v>
      </c>
      <c r="C118" s="269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</row>
    <row r="119" spans="1:15" ht="12.75" customHeight="1" x14ac:dyDescent="0.2">
      <c r="A119" s="413">
        <v>2000.02</v>
      </c>
      <c r="B119" s="414">
        <v>2811</v>
      </c>
      <c r="C119" s="269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</row>
    <row r="120" spans="1:15" ht="12.75" customHeight="1" x14ac:dyDescent="0.2">
      <c r="A120" s="413">
        <v>2000.03</v>
      </c>
      <c r="B120" s="414">
        <v>5070</v>
      </c>
      <c r="C120" s="269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</row>
    <row r="121" spans="1:15" ht="12.75" customHeight="1" x14ac:dyDescent="0.2">
      <c r="A121" s="413">
        <v>2000.04</v>
      </c>
      <c r="B121" s="414">
        <v>3840</v>
      </c>
      <c r="C121" s="269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</row>
    <row r="122" spans="1:15" ht="12.75" customHeight="1" x14ac:dyDescent="0.2">
      <c r="A122" s="413">
        <v>2000.05</v>
      </c>
      <c r="B122" s="414">
        <v>11289</v>
      </c>
      <c r="C122" s="269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</row>
    <row r="123" spans="1:15" ht="12.75" customHeight="1" x14ac:dyDescent="0.2">
      <c r="A123" s="413">
        <v>2000.06</v>
      </c>
      <c r="B123" s="414">
        <v>5342</v>
      </c>
      <c r="C123" s="269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</row>
    <row r="124" spans="1:15" ht="12.75" customHeight="1" x14ac:dyDescent="0.2">
      <c r="A124" s="413">
        <v>2000.07</v>
      </c>
      <c r="B124" s="414">
        <v>5322</v>
      </c>
      <c r="C124" s="269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</row>
    <row r="125" spans="1:15" ht="12.75" customHeight="1" x14ac:dyDescent="0.2">
      <c r="A125" s="413">
        <v>2000.08</v>
      </c>
      <c r="B125" s="414">
        <v>9242</v>
      </c>
      <c r="C125" s="269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</row>
    <row r="126" spans="1:15" ht="12.75" customHeight="1" x14ac:dyDescent="0.2">
      <c r="A126" s="413">
        <v>2000.09</v>
      </c>
      <c r="B126" s="414">
        <v>6783</v>
      </c>
      <c r="C126" s="269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</row>
    <row r="127" spans="1:15" ht="12.75" customHeight="1" x14ac:dyDescent="0.2">
      <c r="A127" s="413">
        <v>2000.1</v>
      </c>
      <c r="B127" s="414">
        <v>5895</v>
      </c>
      <c r="C127" s="269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</row>
    <row r="128" spans="1:15" ht="12.75" customHeight="1" x14ac:dyDescent="0.2">
      <c r="A128" s="413">
        <v>2000.11</v>
      </c>
      <c r="B128" s="414">
        <v>6481</v>
      </c>
      <c r="C128" s="269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</row>
    <row r="129" spans="1:15" ht="12.75" customHeight="1" x14ac:dyDescent="0.2">
      <c r="A129" s="413">
        <v>2000.12</v>
      </c>
      <c r="B129" s="414">
        <v>9326</v>
      </c>
      <c r="C129" s="269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</row>
    <row r="130" spans="1:15" ht="12.75" customHeight="1" x14ac:dyDescent="0.2">
      <c r="A130" s="413">
        <v>2001.01</v>
      </c>
      <c r="B130" s="414">
        <v>6941</v>
      </c>
      <c r="C130" s="269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</row>
    <row r="131" spans="1:15" ht="12.75" customHeight="1" x14ac:dyDescent="0.2">
      <c r="A131" s="413">
        <v>2001.02</v>
      </c>
      <c r="B131" s="414">
        <v>13363</v>
      </c>
      <c r="C131" s="269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</row>
    <row r="132" spans="1:15" ht="12.75" customHeight="1" x14ac:dyDescent="0.2">
      <c r="A132" s="413">
        <v>2001.03</v>
      </c>
      <c r="B132" s="414">
        <v>4238</v>
      </c>
      <c r="C132" s="269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</row>
    <row r="133" spans="1:15" ht="12.75" customHeight="1" x14ac:dyDescent="0.2">
      <c r="A133" s="413">
        <v>2001.04</v>
      </c>
      <c r="B133" s="414">
        <v>6545</v>
      </c>
      <c r="C133" s="269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</row>
    <row r="134" spans="1:15" ht="12.75" customHeight="1" x14ac:dyDescent="0.2">
      <c r="A134" s="413">
        <v>2001.05</v>
      </c>
      <c r="B134" s="414">
        <v>12042</v>
      </c>
      <c r="C134" s="269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</row>
    <row r="135" spans="1:15" ht="12.75" customHeight="1" x14ac:dyDescent="0.2">
      <c r="A135" s="413">
        <v>2001.06</v>
      </c>
      <c r="B135" s="414">
        <v>5771</v>
      </c>
      <c r="C135" s="269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</row>
    <row r="136" spans="1:15" ht="12.75" customHeight="1" x14ac:dyDescent="0.2">
      <c r="A136" s="413">
        <v>2001.07</v>
      </c>
      <c r="B136" s="414">
        <v>4533</v>
      </c>
      <c r="C136" s="269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</row>
    <row r="137" spans="1:15" ht="12.75" customHeight="1" x14ac:dyDescent="0.2">
      <c r="A137" s="413">
        <v>2001.08</v>
      </c>
      <c r="B137" s="414">
        <v>8799</v>
      </c>
      <c r="C137" s="269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</row>
    <row r="138" spans="1:15" ht="12.75" customHeight="1" x14ac:dyDescent="0.2">
      <c r="A138" s="413">
        <v>2001.09</v>
      </c>
      <c r="B138" s="414">
        <v>12010</v>
      </c>
      <c r="C138" s="269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</row>
    <row r="139" spans="1:15" ht="12.75" customHeight="1" x14ac:dyDescent="0.2">
      <c r="A139" s="413">
        <v>2001.1</v>
      </c>
      <c r="B139" s="414">
        <v>6273</v>
      </c>
      <c r="C139" s="269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</row>
    <row r="140" spans="1:15" ht="12.75" customHeight="1" x14ac:dyDescent="0.2">
      <c r="A140" s="413">
        <v>2001.11</v>
      </c>
      <c r="B140" s="414">
        <v>5099</v>
      </c>
      <c r="C140" s="269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</row>
    <row r="141" spans="1:15" ht="12.75" customHeight="1" x14ac:dyDescent="0.2">
      <c r="A141" s="413">
        <v>2001.12</v>
      </c>
      <c r="B141" s="414">
        <v>8403</v>
      </c>
      <c r="C141" s="269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</row>
    <row r="142" spans="1:15" ht="12.75" customHeight="1" x14ac:dyDescent="0.2">
      <c r="A142" s="415">
        <v>2002.01</v>
      </c>
      <c r="B142" s="414">
        <v>0</v>
      </c>
      <c r="C142" s="269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</row>
    <row r="143" spans="1:15" ht="12.75" customHeight="1" x14ac:dyDescent="0.2">
      <c r="A143" s="415">
        <v>2002.02</v>
      </c>
      <c r="B143" s="414">
        <v>19195</v>
      </c>
      <c r="C143" s="269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</row>
    <row r="144" spans="1:15" ht="12.75" customHeight="1" x14ac:dyDescent="0.2">
      <c r="A144" s="415">
        <v>2002.03</v>
      </c>
      <c r="B144" s="414">
        <v>10122</v>
      </c>
      <c r="C144" s="269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</row>
    <row r="145" spans="1:15" ht="12.75" customHeight="1" x14ac:dyDescent="0.2">
      <c r="A145" s="415">
        <v>2002.04</v>
      </c>
      <c r="B145" s="414">
        <v>5814</v>
      </c>
      <c r="C145" s="269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</row>
    <row r="146" spans="1:15" ht="12.75" customHeight="1" x14ac:dyDescent="0.2">
      <c r="A146" s="415">
        <v>2002.05</v>
      </c>
      <c r="B146" s="414">
        <v>4297</v>
      </c>
      <c r="C146" s="269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</row>
    <row r="147" spans="1:15" ht="12.75" customHeight="1" x14ac:dyDescent="0.2">
      <c r="A147" s="415">
        <v>2002.06</v>
      </c>
      <c r="B147" s="414">
        <v>3155</v>
      </c>
      <c r="C147" s="269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</row>
    <row r="148" spans="1:15" ht="12.75" customHeight="1" x14ac:dyDescent="0.2">
      <c r="A148" s="415">
        <v>2002.07</v>
      </c>
      <c r="B148" s="414">
        <v>2345</v>
      </c>
      <c r="C148" s="269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</row>
    <row r="149" spans="1:15" ht="12.75" customHeight="1" x14ac:dyDescent="0.2">
      <c r="A149" s="415">
        <v>2002.08</v>
      </c>
      <c r="B149" s="414">
        <v>13877</v>
      </c>
      <c r="C149" s="269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</row>
    <row r="150" spans="1:15" ht="12.75" customHeight="1" x14ac:dyDescent="0.2">
      <c r="A150" s="415">
        <v>2002.09</v>
      </c>
      <c r="B150" s="414">
        <v>5140</v>
      </c>
      <c r="C150" s="269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</row>
    <row r="151" spans="1:15" ht="12.75" customHeight="1" x14ac:dyDescent="0.2">
      <c r="A151" s="415">
        <v>2002.1</v>
      </c>
      <c r="B151" s="414">
        <v>5475</v>
      </c>
      <c r="C151" s="269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</row>
    <row r="152" spans="1:15" ht="12.75" customHeight="1" x14ac:dyDescent="0.2">
      <c r="A152" s="415">
        <v>2002.11</v>
      </c>
      <c r="B152" s="414">
        <v>4427</v>
      </c>
      <c r="C152" s="269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</row>
    <row r="153" spans="1:15" ht="12.75" customHeight="1" x14ac:dyDescent="0.2">
      <c r="A153" s="415">
        <v>2002.12</v>
      </c>
      <c r="B153" s="414">
        <v>11916</v>
      </c>
      <c r="C153" s="269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</row>
    <row r="154" spans="1:15" ht="12.75" customHeight="1" x14ac:dyDescent="0.2">
      <c r="A154" s="415">
        <v>2003.01</v>
      </c>
      <c r="B154" s="414">
        <v>0</v>
      </c>
      <c r="C154" s="269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</row>
    <row r="155" spans="1:15" ht="12.75" customHeight="1" x14ac:dyDescent="0.2">
      <c r="A155" s="415">
        <v>2003.02</v>
      </c>
      <c r="B155" s="414">
        <v>6322</v>
      </c>
      <c r="C155" s="269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</row>
    <row r="156" spans="1:15" ht="12.75" customHeight="1" x14ac:dyDescent="0.2">
      <c r="A156" s="415">
        <v>2003.03</v>
      </c>
      <c r="B156" s="414">
        <v>7957</v>
      </c>
      <c r="C156" s="269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</row>
    <row r="157" spans="1:15" ht="12.75" customHeight="1" x14ac:dyDescent="0.2">
      <c r="A157" s="415">
        <v>2003.04</v>
      </c>
      <c r="B157" s="414">
        <v>6159</v>
      </c>
      <c r="C157" s="269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</row>
    <row r="158" spans="1:15" ht="12.75" customHeight="1" x14ac:dyDescent="0.2">
      <c r="A158" s="415">
        <v>2003.05</v>
      </c>
      <c r="B158" s="414">
        <v>5146</v>
      </c>
      <c r="C158" s="269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</row>
    <row r="159" spans="1:15" ht="12.75" customHeight="1" x14ac:dyDescent="0.2">
      <c r="A159" s="415">
        <v>2003.06</v>
      </c>
      <c r="B159" s="414">
        <v>3813</v>
      </c>
      <c r="C159" s="269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</row>
    <row r="160" spans="1:15" ht="12.75" customHeight="1" x14ac:dyDescent="0.2">
      <c r="A160" s="415">
        <v>2003.07</v>
      </c>
      <c r="B160" s="414">
        <v>7045</v>
      </c>
      <c r="C160" s="269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</row>
    <row r="161" spans="1:15" ht="12.75" customHeight="1" x14ac:dyDescent="0.2">
      <c r="A161" s="415">
        <v>2003.08</v>
      </c>
      <c r="B161" s="414">
        <v>3928</v>
      </c>
      <c r="C161" s="269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</row>
    <row r="162" spans="1:15" ht="12.75" customHeight="1" x14ac:dyDescent="0.2">
      <c r="A162" s="415">
        <v>2003.09</v>
      </c>
      <c r="B162" s="414">
        <v>5243</v>
      </c>
      <c r="C162" s="269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</row>
    <row r="163" spans="1:15" ht="12.75" customHeight="1" x14ac:dyDescent="0.2">
      <c r="A163" s="415">
        <v>2003.1</v>
      </c>
      <c r="B163" s="414">
        <v>6747</v>
      </c>
      <c r="C163" s="269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</row>
    <row r="164" spans="1:15" ht="12.75" customHeight="1" x14ac:dyDescent="0.2">
      <c r="A164" s="415">
        <v>2003.11</v>
      </c>
      <c r="B164" s="414">
        <v>11351</v>
      </c>
      <c r="C164" s="269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</row>
    <row r="165" spans="1:15" ht="12.75" customHeight="1" x14ac:dyDescent="0.2">
      <c r="A165" s="415">
        <v>2003.12</v>
      </c>
      <c r="B165" s="414">
        <v>5719</v>
      </c>
      <c r="C165" s="269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</row>
    <row r="166" spans="1:15" ht="12.75" customHeight="1" x14ac:dyDescent="0.2">
      <c r="A166" s="415">
        <v>2004.01</v>
      </c>
      <c r="B166" s="414">
        <v>1517</v>
      </c>
      <c r="C166" s="269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</row>
    <row r="167" spans="1:15" ht="12.75" customHeight="1" x14ac:dyDescent="0.2">
      <c r="A167" s="415">
        <v>2004.02</v>
      </c>
      <c r="B167" s="414">
        <v>10002</v>
      </c>
      <c r="C167" s="269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</row>
    <row r="168" spans="1:15" ht="12.75" customHeight="1" x14ac:dyDescent="0.2">
      <c r="A168" s="415">
        <v>2004.03</v>
      </c>
      <c r="B168" s="414">
        <v>8167</v>
      </c>
      <c r="C168" s="269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</row>
    <row r="169" spans="1:15" ht="12.75" customHeight="1" x14ac:dyDescent="0.2">
      <c r="A169" s="415">
        <v>2004.04</v>
      </c>
      <c r="B169" s="414">
        <v>6579</v>
      </c>
      <c r="C169" s="269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</row>
    <row r="170" spans="1:15" ht="12.75" customHeight="1" x14ac:dyDescent="0.2">
      <c r="A170" s="415">
        <v>2004.05</v>
      </c>
      <c r="B170" s="414">
        <v>9899</v>
      </c>
      <c r="C170" s="269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</row>
    <row r="171" spans="1:15" ht="12.75" customHeight="1" x14ac:dyDescent="0.2">
      <c r="A171" s="415">
        <v>2004.06</v>
      </c>
      <c r="B171" s="414">
        <v>9707</v>
      </c>
      <c r="C171" s="269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</row>
    <row r="172" spans="1:15" ht="12.75" customHeight="1" x14ac:dyDescent="0.2">
      <c r="A172" s="415">
        <v>2004.07</v>
      </c>
      <c r="B172" s="414">
        <v>14889</v>
      </c>
      <c r="C172" s="269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</row>
    <row r="173" spans="1:15" ht="12.75" customHeight="1" x14ac:dyDescent="0.2">
      <c r="A173" s="415">
        <v>2004.08</v>
      </c>
      <c r="B173" s="414">
        <v>22021</v>
      </c>
      <c r="C173" s="269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</row>
    <row r="174" spans="1:15" ht="12.75" customHeight="1" x14ac:dyDescent="0.2">
      <c r="A174" s="415">
        <v>2004.09</v>
      </c>
      <c r="B174" s="414">
        <v>16449</v>
      </c>
      <c r="C174" s="269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</row>
    <row r="175" spans="1:15" ht="12.75" customHeight="1" x14ac:dyDescent="0.2">
      <c r="A175" s="415">
        <v>2004.1</v>
      </c>
      <c r="B175" s="414">
        <v>9138</v>
      </c>
      <c r="C175" s="269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</row>
    <row r="176" spans="1:15" ht="12.75" customHeight="1" x14ac:dyDescent="0.2">
      <c r="A176" s="415">
        <v>2004.11</v>
      </c>
      <c r="B176" s="414">
        <v>10864</v>
      </c>
      <c r="C176" s="269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</row>
    <row r="177" spans="1:15" ht="12.75" customHeight="1" x14ac:dyDescent="0.2">
      <c r="A177" s="415">
        <v>2004.12</v>
      </c>
      <c r="B177" s="414">
        <v>12081</v>
      </c>
      <c r="C177" s="269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</row>
    <row r="178" spans="1:15" ht="12.75" customHeight="1" x14ac:dyDescent="0.2">
      <c r="A178" s="415">
        <v>2005.01</v>
      </c>
      <c r="B178" s="414">
        <v>0</v>
      </c>
      <c r="C178" s="269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</row>
    <row r="179" spans="1:15" ht="12.75" customHeight="1" x14ac:dyDescent="0.2">
      <c r="A179" s="415">
        <v>2005.02</v>
      </c>
      <c r="B179" s="414">
        <v>10654</v>
      </c>
      <c r="C179" s="269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</row>
    <row r="180" spans="1:15" ht="12.75" customHeight="1" x14ac:dyDescent="0.2">
      <c r="A180" s="415">
        <v>2005.03</v>
      </c>
      <c r="B180" s="414">
        <v>8852</v>
      </c>
      <c r="C180" s="269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</row>
    <row r="181" spans="1:15" ht="12.75" customHeight="1" x14ac:dyDescent="0.2">
      <c r="A181" s="415">
        <v>2005.04</v>
      </c>
      <c r="B181" s="414">
        <v>18694</v>
      </c>
      <c r="C181" s="269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</row>
    <row r="182" spans="1:15" ht="12.75" customHeight="1" x14ac:dyDescent="0.2">
      <c r="A182" s="415">
        <v>2005.05</v>
      </c>
      <c r="B182" s="414">
        <v>12950</v>
      </c>
      <c r="C182" s="269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</row>
    <row r="183" spans="1:15" ht="12.75" customHeight="1" x14ac:dyDescent="0.2">
      <c r="A183" s="415">
        <v>2005.06</v>
      </c>
      <c r="B183" s="414">
        <v>21960</v>
      </c>
      <c r="C183" s="269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</row>
    <row r="184" spans="1:15" ht="12.75" customHeight="1" x14ac:dyDescent="0.2">
      <c r="A184" s="415">
        <v>2005.07</v>
      </c>
      <c r="B184" s="414">
        <v>13295</v>
      </c>
      <c r="C184" s="269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</row>
    <row r="185" spans="1:15" ht="12.75" customHeight="1" x14ac:dyDescent="0.2">
      <c r="A185" s="415">
        <v>2005.08</v>
      </c>
      <c r="B185" s="414">
        <v>15010</v>
      </c>
      <c r="C185" s="269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</row>
    <row r="186" spans="1:15" ht="12.75" customHeight="1" x14ac:dyDescent="0.2">
      <c r="A186" s="415">
        <v>2005.09</v>
      </c>
      <c r="B186" s="414">
        <v>12868</v>
      </c>
      <c r="C186" s="269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</row>
    <row r="187" spans="1:15" ht="12.75" customHeight="1" x14ac:dyDescent="0.2">
      <c r="A187" s="415">
        <v>2005.1</v>
      </c>
      <c r="B187" s="414">
        <v>20799</v>
      </c>
      <c r="C187" s="269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</row>
    <row r="188" spans="1:15" ht="12.75" customHeight="1" x14ac:dyDescent="0.2">
      <c r="A188" s="415">
        <v>2005.11</v>
      </c>
      <c r="B188" s="414">
        <v>9773</v>
      </c>
      <c r="C188" s="269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</row>
    <row r="189" spans="1:15" ht="12.75" customHeight="1" x14ac:dyDescent="0.2">
      <c r="A189" s="415">
        <v>2005.12</v>
      </c>
      <c r="B189" s="414">
        <v>15148</v>
      </c>
      <c r="C189" s="269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</row>
    <row r="190" spans="1:15" ht="12.75" customHeight="1" x14ac:dyDescent="0.2">
      <c r="A190" s="415">
        <v>2006.01</v>
      </c>
      <c r="B190" s="414">
        <v>0</v>
      </c>
      <c r="C190" s="269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</row>
    <row r="191" spans="1:15" ht="12.75" customHeight="1" x14ac:dyDescent="0.2">
      <c r="A191" s="415">
        <v>2006.02</v>
      </c>
      <c r="B191" s="414">
        <v>22512</v>
      </c>
      <c r="C191" s="269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</row>
    <row r="192" spans="1:15" ht="12.75" customHeight="1" x14ac:dyDescent="0.2">
      <c r="A192" s="415">
        <v>2006.03</v>
      </c>
      <c r="B192" s="414">
        <v>11004</v>
      </c>
      <c r="C192" s="269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</row>
    <row r="193" spans="1:15" ht="12.75" customHeight="1" x14ac:dyDescent="0.2">
      <c r="A193" s="415">
        <v>2006.04</v>
      </c>
      <c r="B193" s="414">
        <v>7970</v>
      </c>
      <c r="C193" s="269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</row>
    <row r="194" spans="1:15" ht="12.75" customHeight="1" x14ac:dyDescent="0.2">
      <c r="A194" s="415">
        <v>2006.05</v>
      </c>
      <c r="B194" s="414">
        <v>24660</v>
      </c>
      <c r="C194" s="269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</row>
    <row r="195" spans="1:15" ht="12.75" customHeight="1" x14ac:dyDescent="0.2">
      <c r="A195" s="415">
        <v>2006.06</v>
      </c>
      <c r="B195" s="414">
        <v>19694</v>
      </c>
      <c r="C195" s="269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</row>
    <row r="196" spans="1:15" ht="12.75" customHeight="1" x14ac:dyDescent="0.2">
      <c r="A196" s="415">
        <v>2006.07</v>
      </c>
      <c r="B196" s="414">
        <v>9456</v>
      </c>
      <c r="C196" s="269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</row>
    <row r="197" spans="1:15" ht="12.75" customHeight="1" x14ac:dyDescent="0.2">
      <c r="A197" s="415">
        <v>2006.08</v>
      </c>
      <c r="B197" s="414">
        <v>13125</v>
      </c>
      <c r="C197" s="269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</row>
    <row r="198" spans="1:15" ht="12.75" customHeight="1" x14ac:dyDescent="0.2">
      <c r="A198" s="415">
        <v>2006.09</v>
      </c>
      <c r="B198" s="414">
        <v>24568</v>
      </c>
      <c r="C198" s="269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</row>
    <row r="199" spans="1:15" ht="12.75" customHeight="1" x14ac:dyDescent="0.2">
      <c r="A199" s="415">
        <v>2006.1</v>
      </c>
      <c r="B199" s="414">
        <v>13580</v>
      </c>
      <c r="C199" s="269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</row>
    <row r="200" spans="1:15" ht="12.75" customHeight="1" x14ac:dyDescent="0.2">
      <c r="A200" s="415">
        <v>2006.11</v>
      </c>
      <c r="B200" s="414">
        <v>16900</v>
      </c>
      <c r="C200" s="269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</row>
    <row r="201" spans="1:15" ht="12.75" customHeight="1" x14ac:dyDescent="0.2">
      <c r="A201" s="415">
        <v>2006.12</v>
      </c>
      <c r="B201" s="414">
        <v>41924</v>
      </c>
      <c r="C201" s="269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</row>
    <row r="202" spans="1:15" ht="12.75" customHeight="1" x14ac:dyDescent="0.2">
      <c r="A202" s="415">
        <v>2007.01</v>
      </c>
      <c r="B202" s="414">
        <v>0</v>
      </c>
      <c r="C202" s="269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</row>
    <row r="203" spans="1:15" ht="12.75" customHeight="1" x14ac:dyDescent="0.2">
      <c r="A203" s="415">
        <v>2007.02</v>
      </c>
      <c r="B203" s="414">
        <v>17198</v>
      </c>
      <c r="C203" s="269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</row>
    <row r="204" spans="1:15" ht="12.75" customHeight="1" x14ac:dyDescent="0.2">
      <c r="A204" s="415">
        <v>2007.03</v>
      </c>
      <c r="B204" s="414">
        <v>11570</v>
      </c>
      <c r="C204" s="269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</row>
    <row r="205" spans="1:15" ht="12.75" customHeight="1" x14ac:dyDescent="0.2">
      <c r="A205" s="415">
        <v>2007.04</v>
      </c>
      <c r="B205" s="414">
        <v>11981</v>
      </c>
      <c r="C205" s="269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</row>
    <row r="206" spans="1:15" ht="12.75" customHeight="1" x14ac:dyDescent="0.2">
      <c r="A206" s="415">
        <v>2007.05</v>
      </c>
      <c r="B206" s="414">
        <v>19368</v>
      </c>
      <c r="C206" s="269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</row>
    <row r="207" spans="1:15" ht="12.75" customHeight="1" x14ac:dyDescent="0.2">
      <c r="A207" s="415">
        <v>2007.06</v>
      </c>
      <c r="B207" s="414">
        <v>24273</v>
      </c>
      <c r="C207" s="269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</row>
    <row r="208" spans="1:15" ht="12.75" customHeight="1" x14ac:dyDescent="0.2">
      <c r="A208" s="415">
        <v>2007.07</v>
      </c>
      <c r="B208" s="414">
        <v>13986</v>
      </c>
      <c r="C208" s="269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</row>
    <row r="209" spans="1:15" ht="12.75" customHeight="1" x14ac:dyDescent="0.2">
      <c r="A209" s="415">
        <v>2007.08</v>
      </c>
      <c r="B209" s="414">
        <v>15568</v>
      </c>
      <c r="C209" s="269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</row>
    <row r="210" spans="1:15" ht="12.75" customHeight="1" x14ac:dyDescent="0.2">
      <c r="A210" s="415">
        <v>2007.09</v>
      </c>
      <c r="B210" s="414">
        <v>13976</v>
      </c>
      <c r="C210" s="269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</row>
    <row r="211" spans="1:15" ht="12.75" customHeight="1" x14ac:dyDescent="0.2">
      <c r="A211" s="415">
        <v>2007.1</v>
      </c>
      <c r="B211" s="414">
        <v>13848</v>
      </c>
      <c r="C211" s="269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</row>
    <row r="212" spans="1:15" ht="12.75" customHeight="1" x14ac:dyDescent="0.2">
      <c r="A212" s="415">
        <v>2007.11</v>
      </c>
      <c r="B212" s="414">
        <v>17668</v>
      </c>
      <c r="C212" s="269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</row>
    <row r="213" spans="1:15" ht="12.75" customHeight="1" x14ac:dyDescent="0.2">
      <c r="A213" s="415">
        <v>2007.12</v>
      </c>
      <c r="B213" s="414">
        <v>9342</v>
      </c>
      <c r="C213" s="269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</row>
    <row r="214" spans="1:15" ht="12.75" customHeight="1" x14ac:dyDescent="0.2">
      <c r="A214" s="415">
        <f t="shared" ref="A214:A277" si="0">A202+1</f>
        <v>2008.01</v>
      </c>
      <c r="B214" s="414">
        <v>12349</v>
      </c>
      <c r="C214" s="269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</row>
    <row r="215" spans="1:15" ht="12.75" customHeight="1" x14ac:dyDescent="0.2">
      <c r="A215" s="415">
        <f t="shared" si="0"/>
        <v>2008.02</v>
      </c>
      <c r="B215" s="414">
        <v>9839</v>
      </c>
      <c r="C215" s="269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</row>
    <row r="216" spans="1:15" ht="12.75" customHeight="1" x14ac:dyDescent="0.2">
      <c r="A216" s="415">
        <f t="shared" si="0"/>
        <v>2008.03</v>
      </c>
      <c r="B216" s="414">
        <v>17534</v>
      </c>
      <c r="C216" s="269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</row>
    <row r="217" spans="1:15" ht="12.75" customHeight="1" x14ac:dyDescent="0.2">
      <c r="A217" s="415">
        <f t="shared" si="0"/>
        <v>2008.04</v>
      </c>
      <c r="B217" s="414">
        <v>24080</v>
      </c>
      <c r="C217" s="269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</row>
    <row r="218" spans="1:15" ht="12.75" customHeight="1" x14ac:dyDescent="0.2">
      <c r="A218" s="415">
        <f t="shared" si="0"/>
        <v>2008.05</v>
      </c>
      <c r="B218" s="414">
        <v>32087</v>
      </c>
      <c r="C218" s="269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</row>
    <row r="219" spans="1:15" ht="12.75" customHeight="1" x14ac:dyDescent="0.2">
      <c r="A219" s="415">
        <f t="shared" si="0"/>
        <v>2008.06</v>
      </c>
      <c r="B219" s="414">
        <v>17675</v>
      </c>
      <c r="C219" s="269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</row>
    <row r="220" spans="1:15" ht="12.75" customHeight="1" x14ac:dyDescent="0.2">
      <c r="A220" s="415">
        <f t="shared" si="0"/>
        <v>2008.07</v>
      </c>
      <c r="B220" s="414">
        <v>16875</v>
      </c>
      <c r="C220" s="269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</row>
    <row r="221" spans="1:15" ht="12.75" customHeight="1" x14ac:dyDescent="0.2">
      <c r="A221" s="415">
        <f t="shared" si="0"/>
        <v>2008.08</v>
      </c>
      <c r="B221" s="414">
        <v>35448</v>
      </c>
      <c r="C221" s="269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</row>
    <row r="222" spans="1:15" ht="12.75" customHeight="1" x14ac:dyDescent="0.2">
      <c r="A222" s="415">
        <f t="shared" si="0"/>
        <v>2008.09</v>
      </c>
      <c r="B222" s="414">
        <v>31752</v>
      </c>
      <c r="C222" s="269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</row>
    <row r="223" spans="1:15" ht="12.75" customHeight="1" x14ac:dyDescent="0.2">
      <c r="A223" s="415">
        <f t="shared" si="0"/>
        <v>2008.1</v>
      </c>
      <c r="B223" s="414">
        <v>19847</v>
      </c>
      <c r="C223" s="269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</row>
    <row r="224" spans="1:15" ht="12.75" customHeight="1" x14ac:dyDescent="0.2">
      <c r="A224" s="415">
        <f t="shared" si="0"/>
        <v>2008.11</v>
      </c>
      <c r="B224" s="414">
        <v>20433</v>
      </c>
      <c r="C224" s="269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</row>
    <row r="225" spans="1:15" ht="12.75" customHeight="1" x14ac:dyDescent="0.2">
      <c r="A225" s="415">
        <f t="shared" si="0"/>
        <v>2008.12</v>
      </c>
      <c r="B225" s="414">
        <v>24365</v>
      </c>
      <c r="C225" s="269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</row>
    <row r="226" spans="1:15" ht="12.75" customHeight="1" x14ac:dyDescent="0.2">
      <c r="A226" s="415">
        <f t="shared" si="0"/>
        <v>2009.01</v>
      </c>
      <c r="B226" s="414">
        <v>0</v>
      </c>
      <c r="C226" s="269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</row>
    <row r="227" spans="1:15" ht="12.75" customHeight="1" x14ac:dyDescent="0.2">
      <c r="A227" s="415">
        <f t="shared" si="0"/>
        <v>2009.02</v>
      </c>
      <c r="B227" s="414">
        <v>0</v>
      </c>
      <c r="C227" s="269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</row>
    <row r="228" spans="1:15" ht="12.75" customHeight="1" x14ac:dyDescent="0.2">
      <c r="A228" s="415">
        <f t="shared" si="0"/>
        <v>2009.03</v>
      </c>
      <c r="B228" s="414">
        <v>32628</v>
      </c>
      <c r="C228" s="269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</row>
    <row r="229" spans="1:15" ht="12.75" customHeight="1" x14ac:dyDescent="0.2">
      <c r="A229" s="415">
        <f t="shared" si="0"/>
        <v>2009.04</v>
      </c>
      <c r="B229" s="414">
        <v>19807</v>
      </c>
      <c r="C229" s="269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</row>
    <row r="230" spans="1:15" ht="12.75" customHeight="1" x14ac:dyDescent="0.2">
      <c r="A230" s="415">
        <f t="shared" si="0"/>
        <v>2009.05</v>
      </c>
      <c r="B230" s="414">
        <v>18458</v>
      </c>
      <c r="C230" s="269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</row>
    <row r="231" spans="1:15" ht="12.75" customHeight="1" x14ac:dyDescent="0.2">
      <c r="A231" s="415">
        <f t="shared" si="0"/>
        <v>2009.06</v>
      </c>
      <c r="B231" s="414">
        <v>10875</v>
      </c>
      <c r="C231" s="269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</row>
    <row r="232" spans="1:15" ht="12.75" customHeight="1" x14ac:dyDescent="0.2">
      <c r="A232" s="415">
        <f t="shared" si="0"/>
        <v>2009.07</v>
      </c>
      <c r="B232" s="414">
        <v>9119</v>
      </c>
      <c r="C232" s="269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</row>
    <row r="233" spans="1:15" ht="12.75" customHeight="1" x14ac:dyDescent="0.2">
      <c r="A233" s="415">
        <f t="shared" si="0"/>
        <v>2009.08</v>
      </c>
      <c r="B233" s="414">
        <v>7896</v>
      </c>
      <c r="C233" s="269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</row>
    <row r="234" spans="1:15" ht="12.75" customHeight="1" x14ac:dyDescent="0.2">
      <c r="A234" s="415">
        <f t="shared" si="0"/>
        <v>2009.09</v>
      </c>
      <c r="B234" s="414">
        <v>18488</v>
      </c>
      <c r="C234" s="269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</row>
    <row r="235" spans="1:15" ht="12.75" customHeight="1" x14ac:dyDescent="0.2">
      <c r="A235" s="415">
        <f t="shared" si="0"/>
        <v>2009.1</v>
      </c>
      <c r="B235" s="414">
        <v>18410</v>
      </c>
      <c r="C235" s="269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</row>
    <row r="236" spans="1:15" ht="12.75" customHeight="1" x14ac:dyDescent="0.2">
      <c r="A236" s="415">
        <f t="shared" si="0"/>
        <v>2009.11</v>
      </c>
      <c r="B236" s="414">
        <v>14627</v>
      </c>
      <c r="C236" s="269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</row>
    <row r="237" spans="1:15" ht="12.75" customHeight="1" x14ac:dyDescent="0.2">
      <c r="A237" s="415">
        <f t="shared" si="0"/>
        <v>2009.12</v>
      </c>
      <c r="B237" s="414">
        <v>23426</v>
      </c>
      <c r="C237" s="269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</row>
    <row r="238" spans="1:15" ht="12.75" customHeight="1" x14ac:dyDescent="0.2">
      <c r="A238" s="415">
        <f t="shared" si="0"/>
        <v>2010.01</v>
      </c>
      <c r="B238" s="414">
        <v>9342</v>
      </c>
      <c r="C238" s="272">
        <v>112834</v>
      </c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</row>
    <row r="239" spans="1:15" ht="12.75" customHeight="1" x14ac:dyDescent="0.2">
      <c r="A239" s="415">
        <f t="shared" si="0"/>
        <v>2010.02</v>
      </c>
      <c r="B239" s="414">
        <v>8479</v>
      </c>
      <c r="C239" s="273">
        <v>110529</v>
      </c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</row>
    <row r="240" spans="1:15" ht="12.75" customHeight="1" x14ac:dyDescent="0.2">
      <c r="A240" s="415">
        <f t="shared" si="0"/>
        <v>2010.03</v>
      </c>
      <c r="B240" s="414">
        <v>7019</v>
      </c>
      <c r="C240" s="273">
        <v>119058</v>
      </c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</row>
    <row r="241" spans="1:15" ht="12.75" customHeight="1" x14ac:dyDescent="0.2">
      <c r="A241" s="415">
        <f t="shared" si="0"/>
        <v>2010.04</v>
      </c>
      <c r="B241" s="414">
        <v>9250</v>
      </c>
      <c r="C241" s="273">
        <v>145670</v>
      </c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</row>
    <row r="242" spans="1:15" ht="12.75" customHeight="1" x14ac:dyDescent="0.2">
      <c r="A242" s="415">
        <f t="shared" si="0"/>
        <v>2010.05</v>
      </c>
      <c r="B242" s="414">
        <v>11704</v>
      </c>
      <c r="C242" s="273">
        <v>165803</v>
      </c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</row>
    <row r="243" spans="1:15" ht="12.75" customHeight="1" x14ac:dyDescent="0.2">
      <c r="A243" s="415">
        <f t="shared" si="0"/>
        <v>2010.06</v>
      </c>
      <c r="B243" s="414">
        <v>16744</v>
      </c>
      <c r="C243" s="273">
        <v>181662</v>
      </c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</row>
    <row r="244" spans="1:15" ht="12.75" customHeight="1" x14ac:dyDescent="0.2">
      <c r="A244" s="415">
        <f t="shared" si="0"/>
        <v>2010.07</v>
      </c>
      <c r="B244" s="414">
        <v>28004</v>
      </c>
      <c r="C244" s="273">
        <v>269554</v>
      </c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</row>
    <row r="245" spans="1:15" ht="12.75" customHeight="1" x14ac:dyDescent="0.2">
      <c r="A245" s="415">
        <f t="shared" si="0"/>
        <v>2010.08</v>
      </c>
      <c r="B245" s="414">
        <v>30013</v>
      </c>
      <c r="C245" s="273">
        <v>186686</v>
      </c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</row>
    <row r="246" spans="1:15" ht="12.75" customHeight="1" x14ac:dyDescent="0.2">
      <c r="A246" s="415">
        <f t="shared" si="0"/>
        <v>2010.09</v>
      </c>
      <c r="B246" s="414">
        <v>17218</v>
      </c>
      <c r="C246" s="273">
        <v>173524</v>
      </c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</row>
    <row r="247" spans="1:15" ht="12.75" customHeight="1" x14ac:dyDescent="0.2">
      <c r="A247" s="415">
        <f t="shared" si="0"/>
        <v>2010.1</v>
      </c>
      <c r="B247" s="414">
        <v>8910</v>
      </c>
      <c r="C247" s="273">
        <v>138463</v>
      </c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</row>
    <row r="248" spans="1:15" ht="12.75" customHeight="1" x14ac:dyDescent="0.2">
      <c r="A248" s="415">
        <f t="shared" si="0"/>
        <v>2010.11</v>
      </c>
      <c r="B248" s="414">
        <v>12201</v>
      </c>
      <c r="C248" s="273">
        <v>158218</v>
      </c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</row>
    <row r="249" spans="1:15" ht="12.75" customHeight="1" x14ac:dyDescent="0.2">
      <c r="A249" s="415">
        <f t="shared" si="0"/>
        <v>2010.12</v>
      </c>
      <c r="B249" s="414">
        <v>19659</v>
      </c>
      <c r="C249" s="273">
        <v>188881</v>
      </c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</row>
    <row r="250" spans="1:15" ht="12.75" customHeight="1" x14ac:dyDescent="0.2">
      <c r="A250" s="415">
        <f t="shared" si="0"/>
        <v>2011.01</v>
      </c>
      <c r="B250" s="414">
        <v>12920</v>
      </c>
      <c r="C250" s="273">
        <v>114267</v>
      </c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</row>
    <row r="251" spans="1:15" ht="12.75" customHeight="1" x14ac:dyDescent="0.2">
      <c r="A251" s="415">
        <f t="shared" si="0"/>
        <v>2011.02</v>
      </c>
      <c r="B251" s="414">
        <v>15624</v>
      </c>
      <c r="C251" s="273">
        <v>130648</v>
      </c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</row>
    <row r="252" spans="1:15" ht="12.75" customHeight="1" x14ac:dyDescent="0.2">
      <c r="A252" s="415">
        <f t="shared" si="0"/>
        <v>2011.03</v>
      </c>
      <c r="B252" s="414">
        <v>15905</v>
      </c>
      <c r="C252" s="273">
        <v>169106</v>
      </c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</row>
    <row r="253" spans="1:15" ht="12.75" customHeight="1" x14ac:dyDescent="0.2">
      <c r="A253" s="415">
        <f t="shared" si="0"/>
        <v>2011.04</v>
      </c>
      <c r="B253" s="414">
        <v>18122</v>
      </c>
      <c r="C253" s="273">
        <v>139130</v>
      </c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</row>
    <row r="254" spans="1:15" ht="12.75" customHeight="1" x14ac:dyDescent="0.2">
      <c r="A254" s="415">
        <f t="shared" si="0"/>
        <v>2011.05</v>
      </c>
      <c r="B254" s="414">
        <v>25211</v>
      </c>
      <c r="C254" s="273">
        <v>203308</v>
      </c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</row>
    <row r="255" spans="1:15" ht="12.75" customHeight="1" x14ac:dyDescent="0.2">
      <c r="A255" s="415">
        <f t="shared" si="0"/>
        <v>2011.06</v>
      </c>
      <c r="B255" s="414">
        <v>12613</v>
      </c>
      <c r="C255" s="273">
        <v>151484</v>
      </c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</row>
    <row r="256" spans="1:15" ht="12.75" customHeight="1" x14ac:dyDescent="0.2">
      <c r="A256" s="415">
        <f t="shared" si="0"/>
        <v>2011.07</v>
      </c>
      <c r="B256" s="414">
        <v>7975</v>
      </c>
      <c r="C256" s="273">
        <v>163351</v>
      </c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</row>
    <row r="257" spans="1:15" ht="12.75" customHeight="1" x14ac:dyDescent="0.2">
      <c r="A257" s="415">
        <f t="shared" si="0"/>
        <v>2011.08</v>
      </c>
      <c r="B257" s="414">
        <v>23854</v>
      </c>
      <c r="C257" s="273">
        <v>305884</v>
      </c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</row>
    <row r="258" spans="1:15" ht="12.75" customHeight="1" x14ac:dyDescent="0.2">
      <c r="A258" s="415">
        <f t="shared" si="0"/>
        <v>2011.09</v>
      </c>
      <c r="B258" s="414">
        <v>42682</v>
      </c>
      <c r="C258" s="273">
        <v>211780</v>
      </c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</row>
    <row r="259" spans="1:15" ht="12.75" customHeight="1" x14ac:dyDescent="0.2">
      <c r="A259" s="415">
        <f t="shared" si="0"/>
        <v>2011.1</v>
      </c>
      <c r="B259" s="414">
        <v>18618</v>
      </c>
      <c r="C259" s="273">
        <v>180558</v>
      </c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</row>
    <row r="260" spans="1:15" ht="12.75" customHeight="1" x14ac:dyDescent="0.2">
      <c r="A260" s="415">
        <f t="shared" si="0"/>
        <v>2011.11</v>
      </c>
      <c r="B260" s="414">
        <v>38015</v>
      </c>
      <c r="C260" s="273">
        <v>199105</v>
      </c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</row>
    <row r="261" spans="1:15" ht="12.75" customHeight="1" x14ac:dyDescent="0.2">
      <c r="A261" s="415">
        <f t="shared" si="0"/>
        <v>2011.12</v>
      </c>
      <c r="B261" s="414">
        <v>14116</v>
      </c>
      <c r="C261" s="273">
        <v>175825</v>
      </c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</row>
    <row r="262" spans="1:15" ht="12.75" customHeight="1" x14ac:dyDescent="0.2">
      <c r="A262" s="415">
        <f t="shared" si="0"/>
        <v>2012.01</v>
      </c>
      <c r="B262" s="414">
        <v>18053</v>
      </c>
      <c r="C262" s="273">
        <v>146122</v>
      </c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</row>
    <row r="263" spans="1:15" ht="12.75" customHeight="1" x14ac:dyDescent="0.2">
      <c r="A263" s="415">
        <f t="shared" si="0"/>
        <v>2012.02</v>
      </c>
      <c r="B263" s="414">
        <v>15518</v>
      </c>
      <c r="C263" s="273">
        <v>139400</v>
      </c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</row>
    <row r="264" spans="1:15" ht="12.75" customHeight="1" x14ac:dyDescent="0.2">
      <c r="A264" s="415">
        <f t="shared" si="0"/>
        <v>2012.03</v>
      </c>
      <c r="B264" s="414">
        <v>5523</v>
      </c>
      <c r="C264" s="273">
        <v>132990</v>
      </c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</row>
    <row r="265" spans="1:15" ht="12.75" customHeight="1" x14ac:dyDescent="0.2">
      <c r="A265" s="415">
        <f t="shared" si="0"/>
        <v>2012.04</v>
      </c>
      <c r="B265" s="414">
        <v>17110</v>
      </c>
      <c r="C265" s="273">
        <v>149544</v>
      </c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</row>
    <row r="266" spans="1:15" ht="12.75" customHeight="1" x14ac:dyDescent="0.2">
      <c r="A266" s="415">
        <f t="shared" si="0"/>
        <v>2012.05</v>
      </c>
      <c r="B266" s="414">
        <v>14758</v>
      </c>
      <c r="C266" s="273">
        <v>203211</v>
      </c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</row>
    <row r="267" spans="1:15" ht="12.75" customHeight="1" x14ac:dyDescent="0.2">
      <c r="A267" s="415">
        <f t="shared" si="0"/>
        <v>2012.06</v>
      </c>
      <c r="B267" s="414">
        <v>8465</v>
      </c>
      <c r="C267" s="273">
        <v>184724</v>
      </c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</row>
    <row r="268" spans="1:15" ht="12.75" customHeight="1" x14ac:dyDescent="0.2">
      <c r="A268" s="415">
        <f t="shared" si="0"/>
        <v>2012.07</v>
      </c>
      <c r="B268" s="414">
        <v>8077</v>
      </c>
      <c r="C268" s="273">
        <v>189677</v>
      </c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</row>
    <row r="269" spans="1:15" ht="12.75" customHeight="1" x14ac:dyDescent="0.2">
      <c r="A269" s="415">
        <f t="shared" si="0"/>
        <v>2012.08</v>
      </c>
      <c r="B269" s="414">
        <v>30176</v>
      </c>
      <c r="C269" s="273">
        <v>236141</v>
      </c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</row>
    <row r="270" spans="1:15" ht="12.75" customHeight="1" x14ac:dyDescent="0.2">
      <c r="A270" s="415">
        <f t="shared" si="0"/>
        <v>2012.09</v>
      </c>
      <c r="B270" s="416">
        <v>30498</v>
      </c>
      <c r="C270" s="273">
        <v>134451</v>
      </c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</row>
    <row r="271" spans="1:15" ht="12.75" customHeight="1" x14ac:dyDescent="0.2">
      <c r="A271" s="415">
        <f t="shared" si="0"/>
        <v>2012.1</v>
      </c>
      <c r="B271" s="414">
        <v>12739</v>
      </c>
      <c r="C271" s="273">
        <v>159811</v>
      </c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</row>
    <row r="272" spans="1:15" ht="12.75" customHeight="1" x14ac:dyDescent="0.2">
      <c r="A272" s="415">
        <f t="shared" si="0"/>
        <v>2012.11</v>
      </c>
      <c r="B272" s="414">
        <v>14633</v>
      </c>
      <c r="C272" s="273">
        <v>153489</v>
      </c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</row>
    <row r="273" spans="1:15" ht="12.75" customHeight="1" x14ac:dyDescent="0.2">
      <c r="A273" s="415">
        <f t="shared" si="0"/>
        <v>2012.12</v>
      </c>
      <c r="B273" s="414">
        <v>10142</v>
      </c>
      <c r="C273" s="273">
        <v>127706</v>
      </c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</row>
    <row r="274" spans="1:15" ht="12.75" customHeight="1" x14ac:dyDescent="0.2">
      <c r="A274" s="415">
        <f t="shared" si="0"/>
        <v>2013.01</v>
      </c>
      <c r="B274" s="414">
        <v>11171</v>
      </c>
      <c r="C274" s="273">
        <v>195114</v>
      </c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</row>
    <row r="275" spans="1:15" ht="12.75" customHeight="1" x14ac:dyDescent="0.2">
      <c r="A275" s="415">
        <f t="shared" si="0"/>
        <v>2013.02</v>
      </c>
      <c r="B275" s="414">
        <v>12102</v>
      </c>
      <c r="C275" s="273">
        <v>109513</v>
      </c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</row>
    <row r="276" spans="1:15" ht="12.75" customHeight="1" x14ac:dyDescent="0.2">
      <c r="A276" s="415">
        <f t="shared" si="0"/>
        <v>2013.03</v>
      </c>
      <c r="B276" s="414">
        <v>7573</v>
      </c>
      <c r="C276" s="273">
        <v>198145</v>
      </c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</row>
    <row r="277" spans="1:15" ht="12.75" customHeight="1" x14ac:dyDescent="0.2">
      <c r="A277" s="415">
        <f t="shared" si="0"/>
        <v>2013.04</v>
      </c>
      <c r="B277" s="414">
        <v>10318</v>
      </c>
      <c r="C277" s="273">
        <v>179981</v>
      </c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</row>
    <row r="278" spans="1:15" ht="12.75" customHeight="1" x14ac:dyDescent="0.2">
      <c r="A278" s="415">
        <f t="shared" ref="A278:A341" si="1">A266+1</f>
        <v>2013.05</v>
      </c>
      <c r="B278" s="414">
        <v>11466</v>
      </c>
      <c r="C278" s="273">
        <v>236160</v>
      </c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</row>
    <row r="279" spans="1:15" ht="12.75" customHeight="1" x14ac:dyDescent="0.2">
      <c r="A279" s="415">
        <f t="shared" si="1"/>
        <v>2013.06</v>
      </c>
      <c r="B279" s="414">
        <v>10419</v>
      </c>
      <c r="C279" s="273">
        <v>168132</v>
      </c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</row>
    <row r="280" spans="1:15" ht="12.75" customHeight="1" x14ac:dyDescent="0.2">
      <c r="A280" s="415">
        <f t="shared" si="1"/>
        <v>2013.07</v>
      </c>
      <c r="B280" s="414">
        <v>16133</v>
      </c>
      <c r="C280" s="273">
        <v>211493</v>
      </c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</row>
    <row r="281" spans="1:15" ht="12.75" customHeight="1" x14ac:dyDescent="0.2">
      <c r="A281" s="415">
        <f t="shared" si="1"/>
        <v>2013.08</v>
      </c>
      <c r="B281" s="414">
        <v>24028</v>
      </c>
      <c r="C281" s="273">
        <v>174413</v>
      </c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</row>
    <row r="282" spans="1:15" ht="12.75" customHeight="1" x14ac:dyDescent="0.2">
      <c r="A282" s="415">
        <f t="shared" si="1"/>
        <v>2013.09</v>
      </c>
      <c r="B282" s="414">
        <v>16751</v>
      </c>
      <c r="C282" s="273">
        <v>170252</v>
      </c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</row>
    <row r="283" spans="1:15" ht="12.75" customHeight="1" x14ac:dyDescent="0.2">
      <c r="A283" s="415">
        <f t="shared" si="1"/>
        <v>2013.1</v>
      </c>
      <c r="B283" s="414">
        <v>8809</v>
      </c>
      <c r="C283" s="273">
        <v>188387</v>
      </c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</row>
    <row r="284" spans="1:15" ht="12.75" customHeight="1" x14ac:dyDescent="0.2">
      <c r="A284" s="415">
        <f t="shared" si="1"/>
        <v>2013.11</v>
      </c>
      <c r="B284" s="414">
        <v>11052</v>
      </c>
      <c r="C284" s="273">
        <v>181598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</row>
    <row r="285" spans="1:15" ht="12.75" customHeight="1" x14ac:dyDescent="0.2">
      <c r="A285" s="415">
        <f t="shared" si="1"/>
        <v>2013.12</v>
      </c>
      <c r="B285" s="414">
        <v>13522</v>
      </c>
      <c r="C285" s="273">
        <v>169577</v>
      </c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</row>
    <row r="286" spans="1:15" ht="12.75" customHeight="1" x14ac:dyDescent="0.2">
      <c r="A286" s="415">
        <f t="shared" si="1"/>
        <v>2014.01</v>
      </c>
      <c r="B286" s="414">
        <v>9499</v>
      </c>
      <c r="C286" s="273">
        <v>131562</v>
      </c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</row>
    <row r="287" spans="1:15" ht="12.75" customHeight="1" x14ac:dyDescent="0.2">
      <c r="A287" s="415">
        <f t="shared" si="1"/>
        <v>2014.02</v>
      </c>
      <c r="B287" s="414">
        <v>7654</v>
      </c>
      <c r="C287" s="273">
        <v>135388</v>
      </c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</row>
    <row r="288" spans="1:15" ht="12.75" customHeight="1" x14ac:dyDescent="0.2">
      <c r="A288" s="415">
        <f t="shared" si="1"/>
        <v>2014.03</v>
      </c>
      <c r="B288" s="414">
        <v>10538</v>
      </c>
      <c r="C288" s="273">
        <v>164243</v>
      </c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</row>
    <row r="289" spans="1:15" ht="12.75" customHeight="1" x14ac:dyDescent="0.2">
      <c r="A289" s="415">
        <f t="shared" si="1"/>
        <v>2014.04</v>
      </c>
      <c r="B289" s="414">
        <v>14103</v>
      </c>
      <c r="C289" s="273">
        <v>169864</v>
      </c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</row>
    <row r="290" spans="1:15" ht="12.75" customHeight="1" x14ac:dyDescent="0.2">
      <c r="A290" s="415">
        <f t="shared" si="1"/>
        <v>2014.05</v>
      </c>
      <c r="B290" s="414">
        <v>15998</v>
      </c>
      <c r="C290" s="273">
        <v>191431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</row>
    <row r="291" spans="1:15" ht="12.75" customHeight="1" x14ac:dyDescent="0.2">
      <c r="A291" s="415">
        <f t="shared" si="1"/>
        <v>2014.06</v>
      </c>
      <c r="B291" s="414">
        <v>17666</v>
      </c>
      <c r="C291" s="273">
        <v>144590</v>
      </c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</row>
    <row r="292" spans="1:15" ht="12.75" customHeight="1" x14ac:dyDescent="0.2">
      <c r="A292" s="415">
        <f t="shared" si="1"/>
        <v>2014.07</v>
      </c>
      <c r="B292" s="414">
        <v>13691</v>
      </c>
      <c r="C292" s="273">
        <v>201408</v>
      </c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</row>
    <row r="293" spans="1:15" ht="12.75" customHeight="1" x14ac:dyDescent="0.2">
      <c r="A293" s="415">
        <f t="shared" si="1"/>
        <v>2014.08</v>
      </c>
      <c r="B293" s="414">
        <v>11162</v>
      </c>
      <c r="C293" s="273">
        <v>140873</v>
      </c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</row>
    <row r="294" spans="1:15" ht="12.75" customHeight="1" x14ac:dyDescent="0.2">
      <c r="A294" s="415">
        <f t="shared" si="1"/>
        <v>2014.09</v>
      </c>
      <c r="B294" s="414">
        <v>21652</v>
      </c>
      <c r="C294" s="273">
        <v>162092</v>
      </c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</row>
    <row r="295" spans="1:15" ht="12.75" customHeight="1" x14ac:dyDescent="0.2">
      <c r="A295" s="415">
        <f t="shared" si="1"/>
        <v>2014.1</v>
      </c>
      <c r="B295" s="414">
        <v>34999</v>
      </c>
      <c r="C295" s="273">
        <v>200378</v>
      </c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</row>
    <row r="296" spans="1:15" ht="12.75" customHeight="1" x14ac:dyDescent="0.2">
      <c r="A296" s="415">
        <f t="shared" si="1"/>
        <v>2014.11</v>
      </c>
      <c r="B296" s="414">
        <v>8136</v>
      </c>
      <c r="C296" s="273">
        <v>150052</v>
      </c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</row>
    <row r="297" spans="1:15" ht="12.75" customHeight="1" x14ac:dyDescent="0.2">
      <c r="A297" s="415">
        <f t="shared" si="1"/>
        <v>2014.12</v>
      </c>
      <c r="B297" s="414">
        <v>25409</v>
      </c>
      <c r="C297" s="273">
        <v>165738</v>
      </c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</row>
    <row r="298" spans="1:15" ht="12.75" customHeight="1" x14ac:dyDescent="0.2">
      <c r="A298" s="415">
        <f t="shared" si="1"/>
        <v>2015.01</v>
      </c>
      <c r="B298" s="414">
        <v>9213</v>
      </c>
      <c r="C298" s="273">
        <v>148733</v>
      </c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</row>
    <row r="299" spans="1:15" ht="12.75" customHeight="1" x14ac:dyDescent="0.2">
      <c r="A299" s="415">
        <f t="shared" si="1"/>
        <v>2015.02</v>
      </c>
      <c r="B299" s="414">
        <v>20808</v>
      </c>
      <c r="C299" s="273">
        <v>151610</v>
      </c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</row>
    <row r="300" spans="1:15" ht="12.75" customHeight="1" x14ac:dyDescent="0.2">
      <c r="A300" s="415">
        <f t="shared" si="1"/>
        <v>2015.03</v>
      </c>
      <c r="B300" s="414">
        <v>35009</v>
      </c>
      <c r="C300" s="273">
        <v>146369</v>
      </c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</row>
    <row r="301" spans="1:15" ht="12.75" customHeight="1" x14ac:dyDescent="0.2">
      <c r="A301" s="415">
        <f t="shared" si="1"/>
        <v>2015.04</v>
      </c>
      <c r="B301" s="414">
        <v>9019</v>
      </c>
      <c r="C301" s="273">
        <v>144377</v>
      </c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</row>
    <row r="302" spans="1:15" ht="12.75" customHeight="1" x14ac:dyDescent="0.2">
      <c r="A302" s="415">
        <f t="shared" si="1"/>
        <v>2015.05</v>
      </c>
      <c r="B302" s="414">
        <v>13040</v>
      </c>
      <c r="C302" s="273">
        <v>235468</v>
      </c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</row>
    <row r="303" spans="1:15" ht="12.75" customHeight="1" x14ac:dyDescent="0.2">
      <c r="A303" s="415">
        <f t="shared" si="1"/>
        <v>2015.06</v>
      </c>
      <c r="B303" s="414">
        <v>10989</v>
      </c>
      <c r="C303" s="273">
        <v>167592</v>
      </c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</row>
    <row r="304" spans="1:15" ht="12.75" customHeight="1" x14ac:dyDescent="0.2">
      <c r="A304" s="415">
        <f t="shared" si="1"/>
        <v>2015.07</v>
      </c>
      <c r="B304" s="414">
        <v>14576</v>
      </c>
      <c r="C304" s="273">
        <v>180213</v>
      </c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</row>
    <row r="305" spans="1:15" ht="12.75" customHeight="1" x14ac:dyDescent="0.2">
      <c r="A305" s="415">
        <f t="shared" si="1"/>
        <v>2015.08</v>
      </c>
      <c r="B305" s="414">
        <v>22353</v>
      </c>
      <c r="C305" s="273">
        <v>166706</v>
      </c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</row>
    <row r="306" spans="1:15" ht="12.75" customHeight="1" x14ac:dyDescent="0.2">
      <c r="A306" s="415">
        <f t="shared" si="1"/>
        <v>2015.09</v>
      </c>
      <c r="B306" s="414">
        <v>21086</v>
      </c>
      <c r="C306" s="273">
        <v>165325</v>
      </c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</row>
    <row r="307" spans="1:15" ht="12.75" customHeight="1" x14ac:dyDescent="0.2">
      <c r="A307" s="415">
        <f t="shared" si="1"/>
        <v>2015.1</v>
      </c>
      <c r="B307" s="414">
        <v>39521</v>
      </c>
      <c r="C307" s="273">
        <v>201002</v>
      </c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</row>
    <row r="308" spans="1:15" ht="12.75" customHeight="1" x14ac:dyDescent="0.2">
      <c r="A308" s="415">
        <f t="shared" si="1"/>
        <v>2015.11</v>
      </c>
      <c r="B308" s="414">
        <v>18350</v>
      </c>
      <c r="C308" s="273">
        <v>144715</v>
      </c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</row>
    <row r="309" spans="1:15" ht="12.75" customHeight="1" x14ac:dyDescent="0.2">
      <c r="A309" s="415">
        <f t="shared" si="1"/>
        <v>2015.12</v>
      </c>
      <c r="B309" s="414">
        <v>13382</v>
      </c>
      <c r="C309" s="273">
        <v>131797</v>
      </c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</row>
    <row r="310" spans="1:15" ht="12.75" customHeight="1" x14ac:dyDescent="0.2">
      <c r="A310" s="415">
        <f t="shared" si="1"/>
        <v>2016.01</v>
      </c>
      <c r="B310" s="414">
        <v>10462</v>
      </c>
      <c r="C310" s="273">
        <v>145070</v>
      </c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</row>
    <row r="311" spans="1:15" ht="12.75" customHeight="1" x14ac:dyDescent="0.2">
      <c r="A311" s="415">
        <f t="shared" si="1"/>
        <v>2016.02</v>
      </c>
      <c r="B311" s="414">
        <v>29286</v>
      </c>
      <c r="C311" s="273">
        <v>113210</v>
      </c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</row>
    <row r="312" spans="1:15" ht="12.75" customHeight="1" x14ac:dyDescent="0.2">
      <c r="A312" s="415">
        <f t="shared" si="1"/>
        <v>2016.03</v>
      </c>
      <c r="B312" s="414">
        <v>18080</v>
      </c>
      <c r="C312" s="273">
        <v>213115</v>
      </c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</row>
    <row r="313" spans="1:15" ht="12.75" customHeight="1" x14ac:dyDescent="0.2">
      <c r="A313" s="415">
        <f t="shared" si="1"/>
        <v>2016.04</v>
      </c>
      <c r="B313" s="414">
        <v>7288</v>
      </c>
      <c r="C313" s="273">
        <v>135498</v>
      </c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</row>
    <row r="314" spans="1:15" ht="12.75" customHeight="1" x14ac:dyDescent="0.2">
      <c r="A314" s="415">
        <f t="shared" si="1"/>
        <v>2016.05</v>
      </c>
      <c r="B314" s="414">
        <v>15643</v>
      </c>
      <c r="C314" s="273">
        <v>150144</v>
      </c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</row>
    <row r="315" spans="1:15" ht="12.75" customHeight="1" x14ac:dyDescent="0.2">
      <c r="A315" s="415">
        <f t="shared" si="1"/>
        <v>2016.06</v>
      </c>
      <c r="B315" s="414">
        <v>20866</v>
      </c>
      <c r="C315" s="273">
        <v>209170</v>
      </c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</row>
    <row r="316" spans="1:15" ht="12.75" customHeight="1" x14ac:dyDescent="0.2">
      <c r="A316" s="415">
        <f t="shared" si="1"/>
        <v>2016.07</v>
      </c>
      <c r="B316" s="414">
        <v>11994</v>
      </c>
      <c r="C316" s="273">
        <v>126981</v>
      </c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</row>
    <row r="317" spans="1:15" ht="12.75" customHeight="1" x14ac:dyDescent="0.2">
      <c r="A317" s="415">
        <f t="shared" si="1"/>
        <v>2016.08</v>
      </c>
      <c r="B317" s="414">
        <v>5381</v>
      </c>
      <c r="C317" s="273">
        <v>167156</v>
      </c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</row>
    <row r="318" spans="1:15" ht="12.75" customHeight="1" x14ac:dyDescent="0.2">
      <c r="A318" s="415">
        <f t="shared" si="1"/>
        <v>2016.09</v>
      </c>
      <c r="B318" s="414">
        <v>7090</v>
      </c>
      <c r="C318" s="273">
        <v>125343</v>
      </c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</row>
    <row r="319" spans="1:15" ht="12.75" customHeight="1" x14ac:dyDescent="0.2">
      <c r="A319" s="415">
        <f t="shared" si="1"/>
        <v>2016.1</v>
      </c>
      <c r="B319" s="414">
        <v>11352</v>
      </c>
      <c r="C319" s="273">
        <v>128517</v>
      </c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</row>
    <row r="320" spans="1:15" ht="12.75" customHeight="1" x14ac:dyDescent="0.2">
      <c r="A320" s="415">
        <f t="shared" si="1"/>
        <v>2016.11</v>
      </c>
      <c r="B320" s="414">
        <v>13143</v>
      </c>
      <c r="C320" s="273">
        <v>147469</v>
      </c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</row>
    <row r="321" spans="1:15" ht="12.75" customHeight="1" x14ac:dyDescent="0.2">
      <c r="A321" s="415">
        <f t="shared" si="1"/>
        <v>2016.12</v>
      </c>
      <c r="B321" s="414">
        <v>15074</v>
      </c>
      <c r="C321" s="273">
        <v>193647</v>
      </c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</row>
    <row r="322" spans="1:15" ht="12.75" customHeight="1" x14ac:dyDescent="0.2">
      <c r="A322" s="415">
        <f t="shared" si="1"/>
        <v>2017.01</v>
      </c>
      <c r="B322" s="414">
        <v>31091</v>
      </c>
      <c r="C322" s="273">
        <v>165361</v>
      </c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</row>
    <row r="323" spans="1:15" ht="12.75" customHeight="1" x14ac:dyDescent="0.2">
      <c r="A323" s="415">
        <f t="shared" si="1"/>
        <v>2017.02</v>
      </c>
      <c r="B323" s="414">
        <v>3875</v>
      </c>
      <c r="C323" s="273">
        <v>124194</v>
      </c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</row>
    <row r="324" spans="1:15" ht="12.75" customHeight="1" x14ac:dyDescent="0.2">
      <c r="A324" s="415">
        <f t="shared" si="1"/>
        <v>2017.03</v>
      </c>
      <c r="B324" s="414">
        <v>16602</v>
      </c>
      <c r="C324" s="273">
        <v>222618</v>
      </c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</row>
    <row r="325" spans="1:15" ht="12.75" customHeight="1" x14ac:dyDescent="0.2">
      <c r="A325" s="415">
        <f t="shared" si="1"/>
        <v>2017.04</v>
      </c>
      <c r="B325" s="414">
        <v>31791</v>
      </c>
      <c r="C325" s="273">
        <v>172570</v>
      </c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</row>
    <row r="326" spans="1:15" ht="12.75" customHeight="1" x14ac:dyDescent="0.2">
      <c r="A326" s="415">
        <f t="shared" si="1"/>
        <v>2017.05</v>
      </c>
      <c r="B326" s="414">
        <v>15677</v>
      </c>
      <c r="C326" s="273">
        <v>170245</v>
      </c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</row>
    <row r="327" spans="1:15" ht="12.75" customHeight="1" x14ac:dyDescent="0.2">
      <c r="A327" s="415">
        <f t="shared" si="1"/>
        <v>2017.06</v>
      </c>
      <c r="B327" s="414">
        <v>12328</v>
      </c>
      <c r="C327" s="273">
        <v>162832</v>
      </c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</row>
    <row r="328" spans="1:15" ht="12.75" customHeight="1" x14ac:dyDescent="0.2">
      <c r="A328" s="415">
        <f t="shared" si="1"/>
        <v>2017.07</v>
      </c>
      <c r="B328" s="414">
        <v>15159</v>
      </c>
      <c r="C328" s="273">
        <v>197038</v>
      </c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</row>
    <row r="329" spans="1:15" ht="12.75" customHeight="1" x14ac:dyDescent="0.2">
      <c r="A329" s="415">
        <f t="shared" si="1"/>
        <v>2017.08</v>
      </c>
      <c r="B329" s="414">
        <v>7458</v>
      </c>
      <c r="C329" s="273">
        <v>186336</v>
      </c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</row>
    <row r="330" spans="1:15" ht="12.75" customHeight="1" x14ac:dyDescent="0.2">
      <c r="A330" s="415">
        <f t="shared" si="1"/>
        <v>2017.09</v>
      </c>
      <c r="B330" s="414">
        <v>16594</v>
      </c>
      <c r="C330" s="273">
        <v>204215</v>
      </c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</row>
    <row r="331" spans="1:15" ht="12.75" customHeight="1" x14ac:dyDescent="0.2">
      <c r="A331" s="415">
        <f t="shared" si="1"/>
        <v>2017.1</v>
      </c>
      <c r="B331" s="414">
        <v>13532</v>
      </c>
      <c r="C331" s="273">
        <v>156854</v>
      </c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</row>
    <row r="332" spans="1:15" ht="12.75" customHeight="1" x14ac:dyDescent="0.2">
      <c r="A332" s="415">
        <f t="shared" si="1"/>
        <v>2017.11</v>
      </c>
      <c r="B332" s="414">
        <v>9650</v>
      </c>
      <c r="C332" s="273">
        <v>184547</v>
      </c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</row>
    <row r="333" spans="1:15" ht="12.75" customHeight="1" x14ac:dyDescent="0.2">
      <c r="A333" s="415">
        <f t="shared" si="1"/>
        <v>2017.12</v>
      </c>
      <c r="B333" s="414">
        <v>10297</v>
      </c>
      <c r="C333" s="273">
        <v>151292</v>
      </c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</row>
    <row r="334" spans="1:15" ht="12.75" customHeight="1" x14ac:dyDescent="0.2">
      <c r="A334" s="415">
        <f t="shared" si="1"/>
        <v>2018.01</v>
      </c>
      <c r="B334" s="414">
        <v>6374</v>
      </c>
      <c r="C334" s="273">
        <v>162799</v>
      </c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</row>
    <row r="335" spans="1:15" ht="12.75" customHeight="1" x14ac:dyDescent="0.2">
      <c r="A335" s="415">
        <f t="shared" si="1"/>
        <v>2018.02</v>
      </c>
      <c r="B335" s="414">
        <v>11872</v>
      </c>
      <c r="C335" s="273">
        <v>201706</v>
      </c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</row>
    <row r="336" spans="1:15" ht="12.75" customHeight="1" x14ac:dyDescent="0.2">
      <c r="A336" s="415">
        <f t="shared" si="1"/>
        <v>2018.03</v>
      </c>
      <c r="B336" s="414">
        <v>11100</v>
      </c>
      <c r="C336" s="273">
        <v>181407</v>
      </c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</row>
    <row r="337" spans="1:15" ht="12.75" customHeight="1" x14ac:dyDescent="0.2">
      <c r="A337" s="415">
        <f t="shared" si="1"/>
        <v>2018.04</v>
      </c>
      <c r="B337" s="414">
        <v>5914</v>
      </c>
      <c r="C337" s="273">
        <v>158041</v>
      </c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</row>
    <row r="338" spans="1:15" ht="12.75" customHeight="1" x14ac:dyDescent="0.2">
      <c r="A338" s="415">
        <f t="shared" si="1"/>
        <v>2018.05</v>
      </c>
      <c r="B338" s="414">
        <v>13692</v>
      </c>
      <c r="C338" s="273">
        <v>190207</v>
      </c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</row>
    <row r="339" spans="1:15" ht="12.75" customHeight="1" x14ac:dyDescent="0.2">
      <c r="A339" s="415">
        <f t="shared" si="1"/>
        <v>2018.06</v>
      </c>
      <c r="B339" s="414">
        <v>16029</v>
      </c>
      <c r="C339" s="273">
        <v>173199</v>
      </c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</row>
    <row r="340" spans="1:15" ht="12.75" customHeight="1" x14ac:dyDescent="0.2">
      <c r="A340" s="415">
        <f t="shared" si="1"/>
        <v>2018.07</v>
      </c>
      <c r="B340" s="414">
        <v>19303</v>
      </c>
      <c r="C340" s="273">
        <v>162015</v>
      </c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</row>
    <row r="341" spans="1:15" ht="12.75" customHeight="1" x14ac:dyDescent="0.2">
      <c r="A341" s="415">
        <f t="shared" si="1"/>
        <v>2018.08</v>
      </c>
      <c r="B341" s="414">
        <v>11608</v>
      </c>
      <c r="C341" s="273">
        <v>159531</v>
      </c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</row>
    <row r="342" spans="1:15" ht="12.75" customHeight="1" x14ac:dyDescent="0.2">
      <c r="A342" s="415">
        <f t="shared" ref="A342:A406" si="2">A330+1</f>
        <v>2018.09</v>
      </c>
      <c r="B342" s="414">
        <v>6711</v>
      </c>
      <c r="C342" s="273">
        <v>159501</v>
      </c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</row>
    <row r="343" spans="1:15" ht="12.75" customHeight="1" x14ac:dyDescent="0.2">
      <c r="A343" s="415">
        <f t="shared" si="2"/>
        <v>2018.1</v>
      </c>
      <c r="B343" s="414">
        <v>9010</v>
      </c>
      <c r="C343" s="273">
        <v>154404</v>
      </c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</row>
    <row r="344" spans="1:15" ht="12.75" customHeight="1" x14ac:dyDescent="0.2">
      <c r="A344" s="415">
        <f t="shared" si="2"/>
        <v>2018.11</v>
      </c>
      <c r="B344" s="414">
        <v>6214</v>
      </c>
      <c r="C344" s="273">
        <v>151088</v>
      </c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</row>
    <row r="345" spans="1:15" ht="12.75" customHeight="1" x14ac:dyDescent="0.2">
      <c r="A345" s="415">
        <f t="shared" si="2"/>
        <v>2018.12</v>
      </c>
      <c r="B345" s="414">
        <v>15803</v>
      </c>
      <c r="C345" s="273">
        <v>195927</v>
      </c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</row>
    <row r="346" spans="1:15" ht="12.75" customHeight="1" x14ac:dyDescent="0.2">
      <c r="A346" s="415">
        <f t="shared" si="2"/>
        <v>2019.01</v>
      </c>
      <c r="B346" s="414">
        <v>11606</v>
      </c>
      <c r="C346" s="273">
        <v>137500</v>
      </c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</row>
    <row r="347" spans="1:15" ht="12.75" customHeight="1" x14ac:dyDescent="0.2">
      <c r="A347" s="415">
        <f t="shared" si="2"/>
        <v>2019.02</v>
      </c>
      <c r="B347" s="414">
        <v>7560</v>
      </c>
      <c r="C347" s="273">
        <v>147884</v>
      </c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</row>
    <row r="348" spans="1:15" ht="12.75" customHeight="1" x14ac:dyDescent="0.2">
      <c r="A348" s="415">
        <f t="shared" si="2"/>
        <v>2019.03</v>
      </c>
      <c r="B348" s="414">
        <v>7997</v>
      </c>
      <c r="C348" s="273">
        <v>165367</v>
      </c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</row>
    <row r="349" spans="1:15" ht="12.75" customHeight="1" x14ac:dyDescent="0.2">
      <c r="A349" s="415">
        <f t="shared" si="2"/>
        <v>2019.04</v>
      </c>
      <c r="B349" s="414">
        <v>8640</v>
      </c>
      <c r="C349" s="273">
        <v>162335</v>
      </c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</row>
    <row r="350" spans="1:15" ht="12.75" customHeight="1" x14ac:dyDescent="0.2">
      <c r="A350" s="415">
        <f t="shared" si="2"/>
        <v>2019.05</v>
      </c>
      <c r="B350" s="414">
        <v>8713</v>
      </c>
      <c r="C350" s="273">
        <v>141117</v>
      </c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</row>
    <row r="351" spans="1:15" ht="12.75" customHeight="1" x14ac:dyDescent="0.2">
      <c r="A351" s="415">
        <f t="shared" si="2"/>
        <v>2019.06</v>
      </c>
      <c r="B351" s="414">
        <v>7989</v>
      </c>
      <c r="C351" s="273">
        <v>177058</v>
      </c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</row>
    <row r="352" spans="1:15" ht="12.75" customHeight="1" x14ac:dyDescent="0.2">
      <c r="A352" s="415">
        <f t="shared" si="2"/>
        <v>2019.07</v>
      </c>
      <c r="B352" s="414">
        <v>60303</v>
      </c>
      <c r="C352" s="273">
        <v>176840</v>
      </c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</row>
    <row r="353" spans="1:15" ht="12.75" customHeight="1" x14ac:dyDescent="0.2">
      <c r="A353" s="415">
        <f t="shared" si="2"/>
        <v>2019.08</v>
      </c>
      <c r="B353" s="414">
        <v>16081</v>
      </c>
      <c r="C353" s="273">
        <v>172897</v>
      </c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</row>
    <row r="354" spans="1:15" ht="12.75" customHeight="1" x14ac:dyDescent="0.2">
      <c r="A354" s="415">
        <f t="shared" si="2"/>
        <v>2019.09</v>
      </c>
      <c r="B354" s="414">
        <v>20636</v>
      </c>
      <c r="C354" s="273">
        <v>147548</v>
      </c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</row>
    <row r="355" spans="1:15" ht="12.75" customHeight="1" x14ac:dyDescent="0.2">
      <c r="A355" s="415">
        <f t="shared" si="2"/>
        <v>2019.1</v>
      </c>
      <c r="B355" s="414">
        <v>17091</v>
      </c>
      <c r="C355" s="273">
        <v>130463</v>
      </c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</row>
    <row r="356" spans="1:15" ht="12.75" customHeight="1" x14ac:dyDescent="0.2">
      <c r="A356" s="415">
        <f t="shared" si="2"/>
        <v>2019.11</v>
      </c>
      <c r="B356" s="414">
        <v>9928</v>
      </c>
      <c r="C356" s="273">
        <v>155540</v>
      </c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</row>
    <row r="357" spans="1:15" ht="12.75" customHeight="1" x14ac:dyDescent="0.2">
      <c r="A357" s="415">
        <f t="shared" si="2"/>
        <v>2019.12</v>
      </c>
      <c r="B357" s="414">
        <v>15165</v>
      </c>
      <c r="C357" s="273">
        <v>141833</v>
      </c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</row>
    <row r="358" spans="1:15" ht="12.75" customHeight="1" x14ac:dyDescent="0.2">
      <c r="A358" s="415">
        <f t="shared" si="2"/>
        <v>2020.01</v>
      </c>
      <c r="B358" s="414">
        <v>23348</v>
      </c>
      <c r="C358" s="273">
        <v>116669</v>
      </c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</row>
    <row r="359" spans="1:15" ht="12.75" customHeight="1" x14ac:dyDescent="0.2">
      <c r="A359" s="415">
        <f t="shared" si="2"/>
        <v>2020.02</v>
      </c>
      <c r="B359" s="414">
        <v>5750</v>
      </c>
      <c r="C359" s="273">
        <v>108482</v>
      </c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</row>
    <row r="360" spans="1:15" ht="12.75" customHeight="1" x14ac:dyDescent="0.2">
      <c r="A360" s="415">
        <f t="shared" si="2"/>
        <v>2020.03</v>
      </c>
      <c r="B360" s="414">
        <v>8187</v>
      </c>
      <c r="C360" s="273">
        <v>70196</v>
      </c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</row>
    <row r="361" spans="1:15" ht="12.75" customHeight="1" x14ac:dyDescent="0.2">
      <c r="A361" s="415">
        <f t="shared" si="2"/>
        <v>2020.04</v>
      </c>
      <c r="B361" s="414">
        <v>256</v>
      </c>
      <c r="C361" s="273">
        <v>12585</v>
      </c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</row>
    <row r="362" spans="1:15" ht="12.75" customHeight="1" x14ac:dyDescent="0.2">
      <c r="A362" s="415">
        <f t="shared" si="2"/>
        <v>2020.05</v>
      </c>
      <c r="B362" s="414">
        <v>85</v>
      </c>
      <c r="C362" s="273">
        <v>82176</v>
      </c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</row>
    <row r="363" spans="1:15" ht="12.75" customHeight="1" x14ac:dyDescent="0.2">
      <c r="A363" s="415">
        <f t="shared" si="2"/>
        <v>2020.06</v>
      </c>
      <c r="B363" s="414">
        <v>360</v>
      </c>
      <c r="C363" s="273">
        <v>90948</v>
      </c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</row>
    <row r="364" spans="1:15" ht="12.75" customHeight="1" x14ac:dyDescent="0.2">
      <c r="A364" s="415">
        <f t="shared" si="2"/>
        <v>2020.07</v>
      </c>
      <c r="B364" s="414">
        <v>601</v>
      </c>
      <c r="C364" s="273">
        <v>115216</v>
      </c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</row>
    <row r="365" spans="1:15" ht="12.75" customHeight="1" x14ac:dyDescent="0.2">
      <c r="A365" s="415">
        <f t="shared" si="2"/>
        <v>2020.08</v>
      </c>
      <c r="B365" s="414">
        <v>1433</v>
      </c>
      <c r="C365" s="273">
        <v>102731</v>
      </c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</row>
    <row r="366" spans="1:15" ht="12.75" customHeight="1" x14ac:dyDescent="0.2">
      <c r="A366" s="415">
        <f t="shared" si="2"/>
        <v>2020.09</v>
      </c>
      <c r="B366" s="414">
        <v>2646</v>
      </c>
      <c r="C366" s="273">
        <v>97709</v>
      </c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</row>
    <row r="367" spans="1:15" ht="12.75" customHeight="1" x14ac:dyDescent="0.2">
      <c r="A367" s="415">
        <f t="shared" si="2"/>
        <v>2020.1</v>
      </c>
      <c r="B367" s="414">
        <v>2289</v>
      </c>
      <c r="C367" s="273">
        <v>145100</v>
      </c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</row>
    <row r="368" spans="1:15" ht="12.75" customHeight="1" x14ac:dyDescent="0.2">
      <c r="A368" s="415">
        <f t="shared" si="2"/>
        <v>2020.11</v>
      </c>
      <c r="B368" s="414">
        <v>4895</v>
      </c>
      <c r="C368" s="273">
        <v>146632</v>
      </c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</row>
    <row r="369" spans="1:15" ht="12.75" customHeight="1" x14ac:dyDescent="0.2">
      <c r="A369" s="415">
        <f t="shared" si="2"/>
        <v>2020.12</v>
      </c>
      <c r="B369" s="414">
        <v>8260</v>
      </c>
      <c r="C369" s="273">
        <v>130831</v>
      </c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</row>
    <row r="370" spans="1:15" ht="12.75" customHeight="1" x14ac:dyDescent="0.2">
      <c r="A370" s="415">
        <f t="shared" si="2"/>
        <v>2021.01</v>
      </c>
      <c r="B370" s="414">
        <v>3589</v>
      </c>
      <c r="C370" s="273">
        <v>124937</v>
      </c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</row>
    <row r="371" spans="1:15" ht="12.75" customHeight="1" x14ac:dyDescent="0.2">
      <c r="A371" s="415">
        <f t="shared" si="2"/>
        <v>2021.02</v>
      </c>
      <c r="B371" s="414">
        <v>4405</v>
      </c>
      <c r="C371" s="273">
        <v>107334</v>
      </c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</row>
    <row r="372" spans="1:15" ht="12.75" customHeight="1" x14ac:dyDescent="0.2">
      <c r="A372" s="415">
        <f t="shared" si="2"/>
        <v>2021.03</v>
      </c>
      <c r="B372" s="414">
        <v>7151</v>
      </c>
      <c r="C372" s="273">
        <v>130274</v>
      </c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</row>
    <row r="373" spans="1:15" ht="12.75" customHeight="1" x14ac:dyDescent="0.2">
      <c r="A373" s="415">
        <f t="shared" si="2"/>
        <v>2021.04</v>
      </c>
      <c r="B373" s="414">
        <v>1827</v>
      </c>
      <c r="C373" s="273">
        <v>148013</v>
      </c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</row>
    <row r="374" spans="1:15" ht="12.75" customHeight="1" x14ac:dyDescent="0.2">
      <c r="A374" s="415">
        <f t="shared" si="2"/>
        <v>2021.05</v>
      </c>
      <c r="B374" s="414">
        <v>12950</v>
      </c>
      <c r="C374" s="273">
        <v>152032</v>
      </c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</row>
    <row r="375" spans="1:15" ht="12.75" customHeight="1" x14ac:dyDescent="0.2">
      <c r="A375" s="415">
        <f t="shared" si="2"/>
        <v>2021.06</v>
      </c>
      <c r="B375" s="414">
        <v>7673</v>
      </c>
      <c r="C375" s="273">
        <v>190652</v>
      </c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</row>
    <row r="376" spans="1:15" ht="12.75" customHeight="1" x14ac:dyDescent="0.2">
      <c r="A376" s="415">
        <f t="shared" si="2"/>
        <v>2021.07</v>
      </c>
      <c r="B376" s="414">
        <v>4626</v>
      </c>
      <c r="C376" s="273">
        <v>150607</v>
      </c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</row>
    <row r="377" spans="1:15" ht="12.75" customHeight="1" x14ac:dyDescent="0.2">
      <c r="A377" s="415">
        <f t="shared" si="2"/>
        <v>2021.08</v>
      </c>
      <c r="B377" s="414">
        <v>9987</v>
      </c>
      <c r="C377" s="273">
        <v>147473</v>
      </c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</row>
    <row r="378" spans="1:15" ht="12.75" customHeight="1" x14ac:dyDescent="0.2">
      <c r="A378" s="415">
        <f t="shared" si="2"/>
        <v>2021.09</v>
      </c>
      <c r="B378" s="414">
        <v>4492</v>
      </c>
      <c r="C378" s="273">
        <v>167818</v>
      </c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</row>
    <row r="379" spans="1:15" ht="12.75" customHeight="1" x14ac:dyDescent="0.2">
      <c r="A379" s="415">
        <f t="shared" si="2"/>
        <v>2021.1</v>
      </c>
      <c r="B379" s="414">
        <v>5156</v>
      </c>
      <c r="C379" s="273">
        <v>116992</v>
      </c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</row>
    <row r="380" spans="1:15" ht="12.75" customHeight="1" x14ac:dyDescent="0.2">
      <c r="A380" s="415">
        <f t="shared" si="2"/>
        <v>2021.11</v>
      </c>
      <c r="B380" s="414">
        <v>2381</v>
      </c>
      <c r="C380" s="274">
        <v>149271</v>
      </c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</row>
    <row r="381" spans="1:15" ht="12.75" customHeight="1" x14ac:dyDescent="0.2">
      <c r="A381" s="415">
        <f t="shared" si="2"/>
        <v>2021.12</v>
      </c>
      <c r="B381" s="414">
        <v>11187</v>
      </c>
      <c r="C381" s="274">
        <v>175795</v>
      </c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</row>
    <row r="382" spans="1:15" ht="12.75" customHeight="1" x14ac:dyDescent="0.2">
      <c r="A382" s="415">
        <f t="shared" si="2"/>
        <v>2022.01</v>
      </c>
      <c r="B382" s="414">
        <v>3105</v>
      </c>
      <c r="C382" s="273">
        <v>93974</v>
      </c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</row>
    <row r="383" spans="1:15" ht="12.75" customHeight="1" x14ac:dyDescent="0.2">
      <c r="A383" s="415">
        <f t="shared" si="2"/>
        <v>2022.02</v>
      </c>
      <c r="B383" s="414">
        <v>7032</v>
      </c>
      <c r="C383" s="273">
        <v>155567</v>
      </c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</row>
    <row r="384" spans="1:15" ht="12.75" customHeight="1" x14ac:dyDescent="0.2">
      <c r="A384" s="415">
        <f t="shared" si="2"/>
        <v>2022.03</v>
      </c>
      <c r="B384" s="414">
        <v>6305</v>
      </c>
      <c r="C384" s="273">
        <v>139789</v>
      </c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</row>
    <row r="385" spans="1:15" ht="12.75" customHeight="1" x14ac:dyDescent="0.2">
      <c r="A385" s="415">
        <f t="shared" si="2"/>
        <v>2022.04</v>
      </c>
      <c r="B385" s="414">
        <v>12696</v>
      </c>
      <c r="C385" s="273">
        <v>170022</v>
      </c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</row>
    <row r="386" spans="1:15" ht="12.75" customHeight="1" x14ac:dyDescent="0.2">
      <c r="A386" s="415">
        <f t="shared" si="2"/>
        <v>2022.05</v>
      </c>
      <c r="B386" s="414">
        <v>15100</v>
      </c>
      <c r="C386" s="273">
        <v>188160</v>
      </c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</row>
    <row r="387" spans="1:15" ht="12.75" customHeight="1" x14ac:dyDescent="0.2">
      <c r="A387" s="415">
        <f t="shared" si="2"/>
        <v>2022.06</v>
      </c>
      <c r="B387" s="414">
        <v>7792</v>
      </c>
      <c r="C387" s="273">
        <v>146259</v>
      </c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</row>
    <row r="388" spans="1:15" ht="12.75" customHeight="1" x14ac:dyDescent="0.2">
      <c r="A388" s="415">
        <f t="shared" si="2"/>
        <v>2022.07</v>
      </c>
      <c r="B388" s="414">
        <v>7827</v>
      </c>
      <c r="C388" s="273">
        <v>141609</v>
      </c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</row>
    <row r="389" spans="1:15" ht="12.75" customHeight="1" x14ac:dyDescent="0.2">
      <c r="A389" s="415">
        <f t="shared" si="2"/>
        <v>2022.08</v>
      </c>
      <c r="B389" s="414">
        <v>7679</v>
      </c>
      <c r="C389" s="273">
        <v>154726</v>
      </c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</row>
    <row r="390" spans="1:15" ht="12.75" customHeight="1" x14ac:dyDescent="0.2">
      <c r="A390" s="415">
        <f t="shared" si="2"/>
        <v>2022.09</v>
      </c>
      <c r="B390" s="414">
        <v>4354</v>
      </c>
      <c r="C390" s="273">
        <v>166859</v>
      </c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</row>
    <row r="391" spans="1:15" ht="12.75" customHeight="1" x14ac:dyDescent="0.2">
      <c r="A391" s="415">
        <f t="shared" si="2"/>
        <v>2022.1</v>
      </c>
      <c r="B391" s="414">
        <v>8389</v>
      </c>
      <c r="C391" s="273">
        <v>151186</v>
      </c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</row>
    <row r="392" spans="1:15" ht="12.75" customHeight="1" x14ac:dyDescent="0.2">
      <c r="A392" s="415">
        <f t="shared" si="2"/>
        <v>2022.11</v>
      </c>
      <c r="B392" s="414">
        <v>30027</v>
      </c>
      <c r="C392" s="273">
        <v>183115</v>
      </c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</row>
    <row r="393" spans="1:15" ht="12.75" customHeight="1" x14ac:dyDescent="0.2">
      <c r="A393" s="415">
        <f t="shared" si="2"/>
        <v>2022.12</v>
      </c>
      <c r="B393" s="414">
        <v>7801</v>
      </c>
      <c r="C393" s="273">
        <v>149612</v>
      </c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</row>
    <row r="394" spans="1:15" ht="12.75" customHeight="1" x14ac:dyDescent="0.2">
      <c r="A394" s="415">
        <f t="shared" si="2"/>
        <v>2023.01</v>
      </c>
      <c r="B394" s="414">
        <v>19991</v>
      </c>
      <c r="C394" s="273">
        <v>210371</v>
      </c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</row>
    <row r="395" spans="1:15" ht="12.75" customHeight="1" x14ac:dyDescent="0.2">
      <c r="A395" s="415">
        <f t="shared" si="2"/>
        <v>2023.02</v>
      </c>
      <c r="B395" s="414">
        <v>4960</v>
      </c>
      <c r="C395" s="273">
        <v>138999</v>
      </c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</row>
    <row r="396" spans="1:15" ht="12.75" customHeight="1" x14ac:dyDescent="0.2">
      <c r="A396" s="415">
        <f t="shared" si="2"/>
        <v>2023.03</v>
      </c>
      <c r="B396" s="414">
        <v>10393</v>
      </c>
      <c r="C396" s="273">
        <v>170199</v>
      </c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</row>
    <row r="397" spans="1:15" ht="12.75" customHeight="1" x14ac:dyDescent="0.2">
      <c r="A397" s="415">
        <f t="shared" si="2"/>
        <v>2023.04</v>
      </c>
      <c r="B397" s="414">
        <v>0</v>
      </c>
      <c r="C397" s="273">
        <v>145096</v>
      </c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</row>
    <row r="398" spans="1:15" ht="12.75" customHeight="1" x14ac:dyDescent="0.2">
      <c r="A398" s="415">
        <f t="shared" si="2"/>
        <v>2023.05</v>
      </c>
      <c r="B398" s="414">
        <v>9788</v>
      </c>
      <c r="C398" s="273">
        <v>125404</v>
      </c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</row>
    <row r="399" spans="1:15" ht="12.75" customHeight="1" x14ac:dyDescent="0.2">
      <c r="A399" s="415">
        <f t="shared" si="2"/>
        <v>2023.06</v>
      </c>
      <c r="B399" s="414">
        <v>10908</v>
      </c>
      <c r="C399" s="273">
        <v>182956</v>
      </c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</row>
    <row r="400" spans="1:15" ht="12.75" customHeight="1" x14ac:dyDescent="0.2">
      <c r="A400" s="415">
        <f t="shared" si="2"/>
        <v>2023.07</v>
      </c>
      <c r="B400" s="414">
        <v>27193</v>
      </c>
      <c r="C400" s="273">
        <v>144350</v>
      </c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</row>
    <row r="401" spans="1:15" ht="12.75" customHeight="1" x14ac:dyDescent="0.2">
      <c r="A401" s="415">
        <f t="shared" si="2"/>
        <v>2023.08</v>
      </c>
      <c r="B401" s="414">
        <v>27193</v>
      </c>
      <c r="C401" s="273">
        <v>186728</v>
      </c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</row>
    <row r="402" spans="1:15" ht="12.75" customHeight="1" x14ac:dyDescent="0.2">
      <c r="A402" s="415">
        <f t="shared" si="2"/>
        <v>2023.09</v>
      </c>
      <c r="B402" s="414">
        <v>12637</v>
      </c>
      <c r="C402" s="273">
        <v>195217</v>
      </c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</row>
    <row r="403" spans="1:15" ht="12.75" customHeight="1" x14ac:dyDescent="0.2">
      <c r="A403" s="415">
        <f t="shared" si="2"/>
        <v>2023.1</v>
      </c>
      <c r="B403" s="414">
        <v>4790</v>
      </c>
      <c r="C403" s="273">
        <v>140332</v>
      </c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</row>
    <row r="404" spans="1:15" ht="12.75" customHeight="1" x14ac:dyDescent="0.2">
      <c r="A404" s="415">
        <f t="shared" si="2"/>
        <v>2023.11</v>
      </c>
      <c r="B404" s="414">
        <v>8745</v>
      </c>
      <c r="C404" s="273">
        <v>171765</v>
      </c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</row>
    <row r="405" spans="1:15" ht="12.75" customHeight="1" x14ac:dyDescent="0.2">
      <c r="A405" s="415">
        <f t="shared" si="2"/>
        <v>2023.12</v>
      </c>
      <c r="B405" s="414">
        <v>5579</v>
      </c>
      <c r="C405" s="273">
        <v>133409</v>
      </c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</row>
    <row r="406" spans="1:15" ht="12.75" customHeight="1" x14ac:dyDescent="0.2">
      <c r="A406" s="415">
        <f t="shared" si="2"/>
        <v>2024.01</v>
      </c>
      <c r="B406" s="414">
        <v>2573</v>
      </c>
      <c r="C406" s="273">
        <v>102702</v>
      </c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</row>
    <row r="407" spans="1:15" ht="12.75" customHeight="1" x14ac:dyDescent="0.2">
      <c r="A407" s="415">
        <f t="shared" ref="A407:A417" si="3">A395+1</f>
        <v>2024.02</v>
      </c>
      <c r="B407" s="414">
        <v>2485</v>
      </c>
      <c r="C407" s="273">
        <v>90678</v>
      </c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</row>
    <row r="408" spans="1:15" ht="12.75" customHeight="1" x14ac:dyDescent="0.2">
      <c r="A408" s="415">
        <f t="shared" si="3"/>
        <v>2024.03</v>
      </c>
      <c r="B408" s="414">
        <v>6369</v>
      </c>
      <c r="C408" s="273">
        <v>127362</v>
      </c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</row>
    <row r="409" spans="1:15" ht="12.75" customHeight="1" x14ac:dyDescent="0.2">
      <c r="A409" s="415">
        <f t="shared" si="3"/>
        <v>2024.04</v>
      </c>
      <c r="B409" s="414">
        <v>14972</v>
      </c>
      <c r="C409" s="273">
        <v>92926</v>
      </c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</row>
    <row r="410" spans="1:15" ht="12.75" customHeight="1" x14ac:dyDescent="0.2">
      <c r="A410" s="415">
        <f t="shared" si="3"/>
        <v>2024.05</v>
      </c>
      <c r="B410" s="414">
        <v>6291</v>
      </c>
      <c r="C410" s="273">
        <v>102192</v>
      </c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</row>
    <row r="411" spans="1:15" ht="12.75" customHeight="1" x14ac:dyDescent="0.2">
      <c r="A411" s="415">
        <f t="shared" si="3"/>
        <v>2024.06</v>
      </c>
      <c r="B411" s="414">
        <v>4438</v>
      </c>
      <c r="C411" s="273">
        <v>82142</v>
      </c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</row>
    <row r="412" spans="1:15" ht="12.75" customHeight="1" x14ac:dyDescent="0.2">
      <c r="A412" s="415">
        <f t="shared" si="3"/>
        <v>2024.07</v>
      </c>
      <c r="B412" s="414">
        <v>4618</v>
      </c>
      <c r="C412" s="273">
        <v>138624</v>
      </c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</row>
    <row r="413" spans="1:15" ht="12.75" customHeight="1" x14ac:dyDescent="0.2">
      <c r="A413" s="415">
        <f t="shared" si="3"/>
        <v>2024.08</v>
      </c>
      <c r="B413" s="414">
        <v>10364</v>
      </c>
      <c r="C413" s="273">
        <v>160778</v>
      </c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</row>
    <row r="414" spans="1:15" ht="12.75" customHeight="1" x14ac:dyDescent="0.2">
      <c r="A414" s="415">
        <f t="shared" si="3"/>
        <v>2024.09</v>
      </c>
      <c r="B414" s="414">
        <v>17151</v>
      </c>
      <c r="C414" s="273">
        <v>163538</v>
      </c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</row>
    <row r="415" spans="1:15" ht="12.75" customHeight="1" x14ac:dyDescent="0.2">
      <c r="A415" s="415">
        <f t="shared" si="3"/>
        <v>2024.1</v>
      </c>
      <c r="B415" s="414">
        <v>5042</v>
      </c>
      <c r="C415" s="273">
        <v>189966</v>
      </c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</row>
    <row r="416" spans="1:15" ht="12.75" customHeight="1" x14ac:dyDescent="0.2">
      <c r="A416" s="415">
        <f t="shared" si="3"/>
        <v>2024.11</v>
      </c>
      <c r="B416" s="414" t="e">
        <v>#N/A</v>
      </c>
      <c r="C416" s="273" t="e">
        <v>#N/A</v>
      </c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</row>
    <row r="417" spans="1:15" ht="12.75" customHeight="1" x14ac:dyDescent="0.2">
      <c r="A417" s="415">
        <f t="shared" si="3"/>
        <v>2024.12</v>
      </c>
      <c r="B417" s="414" t="e">
        <v>#N/A</v>
      </c>
      <c r="C417" s="273" t="e">
        <v>#N/A</v>
      </c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</row>
    <row r="418" spans="1:15" ht="12.75" customHeight="1" x14ac:dyDescent="0.2">
      <c r="A418" s="127">
        <f>A406+1</f>
        <v>2025.01</v>
      </c>
      <c r="B418" s="271" t="e">
        <v>#N/A</v>
      </c>
      <c r="C418" s="273" t="e">
        <v>#N/A</v>
      </c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</row>
    <row r="419" spans="1:15" ht="12.75" customHeight="1" x14ac:dyDescent="0.2">
      <c r="A419" s="127">
        <f>A407+1</f>
        <v>2025.02</v>
      </c>
      <c r="B419" s="271" t="e">
        <v>#N/A</v>
      </c>
      <c r="C419" s="273" t="e">
        <v>#N/A</v>
      </c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</row>
    <row r="420" spans="1:15" ht="12.75" customHeight="1" x14ac:dyDescent="0.2">
      <c r="A420" s="127">
        <f>A408+1</f>
        <v>2025.03</v>
      </c>
      <c r="B420" s="271" t="e">
        <v>#N/A</v>
      </c>
      <c r="C420" s="273" t="e">
        <v>#N/A</v>
      </c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</row>
    <row r="421" spans="1:15" ht="12.75" customHeight="1" x14ac:dyDescent="0.2">
      <c r="A421" s="127">
        <f>A409+1</f>
        <v>2025.04</v>
      </c>
      <c r="B421" s="271" t="e">
        <v>#N/A</v>
      </c>
      <c r="C421" s="273" t="e">
        <v>#N/A</v>
      </c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</row>
    <row r="422" spans="1:15" ht="12.75" customHeight="1" x14ac:dyDescent="0.2">
      <c r="A422" s="127">
        <v>2025.05</v>
      </c>
      <c r="B422" s="271" t="e">
        <v>#N/A</v>
      </c>
      <c r="C422" s="273" t="e">
        <v>#N/A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</row>
    <row r="423" spans="1:15" ht="12.75" customHeight="1" x14ac:dyDescent="0.2">
      <c r="A423" s="127">
        <v>2025.06</v>
      </c>
      <c r="B423" s="271" t="e">
        <v>#N/A</v>
      </c>
      <c r="C423" s="273" t="e">
        <v>#N/A</v>
      </c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</row>
    <row r="424" spans="1:15" ht="12.75" customHeight="1" x14ac:dyDescent="0.2">
      <c r="A424" s="127">
        <v>2025.07</v>
      </c>
      <c r="B424" s="271" t="e">
        <v>#N/A</v>
      </c>
      <c r="C424" s="273" t="e">
        <v>#N/A</v>
      </c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</row>
    <row r="425" spans="1:15" ht="12.75" customHeight="1" x14ac:dyDescent="0.2">
      <c r="A425" s="127">
        <v>2025.08</v>
      </c>
      <c r="B425" s="271" t="e">
        <v>#N/A</v>
      </c>
      <c r="C425" s="273" t="e">
        <v>#N/A</v>
      </c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</row>
    <row r="426" spans="1:15" ht="12.75" customHeight="1" x14ac:dyDescent="0.2">
      <c r="A426" s="127">
        <v>2025.09</v>
      </c>
      <c r="B426" s="271" t="e">
        <v>#N/A</v>
      </c>
      <c r="C426" s="273" t="e">
        <v>#N/A</v>
      </c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</row>
    <row r="427" spans="1:15" ht="12.75" customHeight="1" x14ac:dyDescent="0.2">
      <c r="A427" s="127">
        <v>2025.1</v>
      </c>
      <c r="B427" s="271" t="e">
        <v>#N/A</v>
      </c>
      <c r="C427" s="273" t="e">
        <v>#N/A</v>
      </c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</row>
    <row r="428" spans="1:15" ht="12.75" customHeight="1" x14ac:dyDescent="0.2">
      <c r="A428" s="127">
        <v>2025.11</v>
      </c>
      <c r="B428" s="271" t="e">
        <v>#N/A</v>
      </c>
      <c r="C428" s="273" t="e">
        <v>#N/A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</row>
    <row r="429" spans="1:15" ht="12.75" customHeight="1" x14ac:dyDescent="0.2">
      <c r="A429" s="127">
        <v>2025.12</v>
      </c>
      <c r="B429" s="271" t="e">
        <v>#N/A</v>
      </c>
      <c r="C429" s="273" t="e">
        <v>#N/A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</row>
    <row r="430" spans="1:15" ht="12.75" customHeight="1" x14ac:dyDescent="0.2">
      <c r="A430" s="127">
        <v>2026.01</v>
      </c>
      <c r="B430" s="271" t="e">
        <v>#N/A</v>
      </c>
      <c r="C430" s="273" t="e">
        <v>#N/A</v>
      </c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</row>
    <row r="431" spans="1:15" ht="12.75" customHeight="1" x14ac:dyDescent="0.2">
      <c r="A431" s="127">
        <v>2026.02</v>
      </c>
      <c r="B431" s="271" t="e">
        <v>#N/A</v>
      </c>
      <c r="C431" s="273" t="e">
        <v>#N/A</v>
      </c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</row>
    <row r="432" spans="1:15" ht="12.75" customHeight="1" x14ac:dyDescent="0.2">
      <c r="A432" s="127">
        <v>2026.03</v>
      </c>
      <c r="B432" s="271" t="e">
        <v>#N/A</v>
      </c>
      <c r="C432" s="273" t="e">
        <v>#N/A</v>
      </c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</row>
    <row r="433" spans="1:15" ht="12.75" customHeight="1" x14ac:dyDescent="0.2">
      <c r="A433" s="127">
        <v>2026.04</v>
      </c>
      <c r="B433" s="271" t="e">
        <v>#N/A</v>
      </c>
      <c r="C433" s="273" t="e">
        <v>#N/A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</row>
    <row r="434" spans="1:15" ht="12.75" customHeight="1" x14ac:dyDescent="0.2">
      <c r="A434" s="127">
        <v>2026.05</v>
      </c>
      <c r="B434" s="271" t="e">
        <v>#N/A</v>
      </c>
      <c r="C434" s="273" t="e">
        <v>#N/A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</row>
    <row r="435" spans="1:15" ht="12.75" customHeight="1" x14ac:dyDescent="0.2">
      <c r="A435" s="127">
        <v>2026.06</v>
      </c>
      <c r="B435" s="271" t="e">
        <v>#N/A</v>
      </c>
      <c r="C435" s="273" t="e">
        <v>#N/A</v>
      </c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</row>
    <row r="436" spans="1:15" ht="12.75" customHeight="1" x14ac:dyDescent="0.2">
      <c r="A436" s="127">
        <v>2026.07</v>
      </c>
      <c r="B436" s="271" t="e">
        <v>#N/A</v>
      </c>
      <c r="C436" s="273" t="e">
        <v>#N/A</v>
      </c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</row>
    <row r="437" spans="1:15" ht="12.75" customHeight="1" x14ac:dyDescent="0.2">
      <c r="A437" s="127">
        <v>2026.08</v>
      </c>
      <c r="B437" s="271" t="e">
        <v>#N/A</v>
      </c>
      <c r="C437" s="273" t="e">
        <v>#N/A</v>
      </c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</row>
    <row r="438" spans="1:15" ht="12.75" customHeight="1" x14ac:dyDescent="0.2">
      <c r="A438" s="127">
        <v>2026.09</v>
      </c>
      <c r="B438" s="271" t="e">
        <v>#N/A</v>
      </c>
      <c r="C438" s="273" t="e">
        <v>#N/A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</row>
    <row r="439" spans="1:15" ht="12.75" customHeight="1" x14ac:dyDescent="0.2">
      <c r="A439" s="127">
        <v>2026.1</v>
      </c>
      <c r="B439" s="271" t="e">
        <v>#N/A</v>
      </c>
      <c r="C439" s="273" t="e">
        <v>#N/A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</row>
    <row r="440" spans="1:15" ht="12.75" customHeight="1" x14ac:dyDescent="0.2">
      <c r="A440" s="127">
        <v>2026.11</v>
      </c>
      <c r="B440" s="271" t="e">
        <v>#N/A</v>
      </c>
      <c r="C440" s="273" t="e">
        <v>#N/A</v>
      </c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</row>
    <row r="441" spans="1:15" ht="12.75" customHeight="1" x14ac:dyDescent="0.2">
      <c r="A441" s="127">
        <v>2026.12</v>
      </c>
      <c r="B441" s="271" t="e">
        <v>#N/A</v>
      </c>
      <c r="C441" s="273" t="e">
        <v>#N/A</v>
      </c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</row>
    <row r="442" spans="1:15" ht="12.75" customHeight="1" x14ac:dyDescent="0.2">
      <c r="A442" s="127">
        <v>2027.01</v>
      </c>
      <c r="B442" s="271" t="e">
        <v>#N/A</v>
      </c>
      <c r="C442" s="273" t="e">
        <v>#N/A</v>
      </c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</row>
    <row r="443" spans="1:15" ht="12.75" customHeight="1" x14ac:dyDescent="0.2">
      <c r="A443" s="127">
        <v>2027.02</v>
      </c>
      <c r="B443" s="271" t="e">
        <v>#N/A</v>
      </c>
      <c r="C443" s="273" t="e">
        <v>#N/A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</row>
    <row r="444" spans="1:15" ht="12.75" customHeight="1" x14ac:dyDescent="0.2">
      <c r="A444" s="127">
        <v>2027.03</v>
      </c>
      <c r="B444" s="271" t="e">
        <v>#N/A</v>
      </c>
      <c r="C444" s="273" t="e">
        <v>#N/A</v>
      </c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</row>
    <row r="445" spans="1:15" ht="12.75" customHeight="1" x14ac:dyDescent="0.2">
      <c r="A445" s="127">
        <v>2027.04</v>
      </c>
      <c r="B445" s="271" t="e">
        <v>#N/A</v>
      </c>
      <c r="C445" s="273" t="e">
        <v>#N/A</v>
      </c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</row>
    <row r="446" spans="1:15" ht="12.75" customHeight="1" x14ac:dyDescent="0.2">
      <c r="A446" s="127">
        <v>2027.05</v>
      </c>
      <c r="B446" s="271" t="e">
        <v>#N/A</v>
      </c>
      <c r="C446" s="273" t="e">
        <v>#N/A</v>
      </c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</row>
    <row r="447" spans="1:15" ht="12.75" customHeight="1" x14ac:dyDescent="0.2">
      <c r="A447" s="127">
        <v>2027.06</v>
      </c>
      <c r="B447" s="271" t="e">
        <v>#N/A</v>
      </c>
      <c r="C447" s="273" t="e">
        <v>#N/A</v>
      </c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</row>
    <row r="448" spans="1:15" ht="12.75" customHeight="1" x14ac:dyDescent="0.2">
      <c r="A448" s="127">
        <v>2027.07</v>
      </c>
      <c r="B448" s="271" t="e">
        <v>#N/A</v>
      </c>
      <c r="C448" s="273" t="e">
        <v>#N/A</v>
      </c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</row>
    <row r="449" spans="1:15" ht="12.75" customHeight="1" x14ac:dyDescent="0.2">
      <c r="A449" s="127">
        <v>2027.08</v>
      </c>
      <c r="B449" s="271" t="e">
        <v>#N/A</v>
      </c>
      <c r="C449" s="273" t="e">
        <v>#N/A</v>
      </c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</row>
    <row r="450" spans="1:15" ht="12.75" customHeight="1" x14ac:dyDescent="0.2">
      <c r="A450" s="127">
        <v>2027.09</v>
      </c>
      <c r="B450" s="271" t="e">
        <v>#N/A</v>
      </c>
      <c r="C450" s="273" t="e">
        <v>#N/A</v>
      </c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</row>
    <row r="451" spans="1:15" ht="12.75" customHeight="1" x14ac:dyDescent="0.2">
      <c r="A451" s="127">
        <v>2027.1</v>
      </c>
      <c r="B451" s="271" t="e">
        <v>#N/A</v>
      </c>
      <c r="C451" s="273" t="e">
        <v>#N/A</v>
      </c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</row>
    <row r="452" spans="1:15" ht="12.75" customHeight="1" x14ac:dyDescent="0.2">
      <c r="A452" s="127">
        <v>2027.11</v>
      </c>
      <c r="B452" s="271" t="e">
        <v>#N/A</v>
      </c>
      <c r="C452" s="273" t="e">
        <v>#N/A</v>
      </c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</row>
    <row r="453" spans="1:15" ht="12.75" customHeight="1" x14ac:dyDescent="0.2">
      <c r="A453" s="127">
        <v>2027.12</v>
      </c>
      <c r="B453" s="271" t="e">
        <v>#N/A</v>
      </c>
      <c r="C453" s="273" t="e">
        <v>#N/A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</row>
    <row r="454" spans="1:15" ht="12.75" customHeight="1" x14ac:dyDescent="0.2">
      <c r="A454" s="127">
        <v>2028.01</v>
      </c>
      <c r="B454" s="271" t="e">
        <v>#N/A</v>
      </c>
      <c r="C454" s="273" t="e">
        <v>#N/A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</row>
    <row r="455" spans="1:15" ht="12.75" customHeight="1" x14ac:dyDescent="0.2">
      <c r="A455" s="127">
        <v>2028.02</v>
      </c>
      <c r="B455" s="271" t="e">
        <v>#N/A</v>
      </c>
      <c r="C455" s="273" t="e">
        <v>#N/A</v>
      </c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</row>
    <row r="456" spans="1:15" ht="12.75" customHeight="1" x14ac:dyDescent="0.2">
      <c r="A456" s="127">
        <v>2028.03</v>
      </c>
      <c r="B456" s="271" t="e">
        <v>#N/A</v>
      </c>
      <c r="C456" s="273" t="e">
        <v>#N/A</v>
      </c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</row>
    <row r="457" spans="1:15" ht="12.75" customHeight="1" x14ac:dyDescent="0.2">
      <c r="A457" s="127">
        <v>2028.04</v>
      </c>
      <c r="B457" s="271" t="e">
        <v>#N/A</v>
      </c>
      <c r="C457" s="273" t="e">
        <v>#N/A</v>
      </c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</row>
    <row r="458" spans="1:15" ht="12.75" customHeight="1" x14ac:dyDescent="0.2">
      <c r="A458" s="127">
        <v>2028.05</v>
      </c>
      <c r="B458" s="271" t="e">
        <v>#N/A</v>
      </c>
      <c r="C458" s="273" t="e">
        <v>#N/A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</row>
    <row r="459" spans="1:15" ht="12.75" customHeight="1" x14ac:dyDescent="0.2">
      <c r="A459" s="127">
        <v>2028.06</v>
      </c>
      <c r="B459" s="271" t="e">
        <v>#N/A</v>
      </c>
      <c r="C459" s="273" t="e">
        <v>#N/A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</row>
    <row r="460" spans="1:15" ht="12.75" customHeight="1" x14ac:dyDescent="0.2">
      <c r="A460" s="127">
        <v>2028.07</v>
      </c>
      <c r="B460" s="271" t="e">
        <v>#N/A</v>
      </c>
      <c r="C460" s="273" t="e">
        <v>#N/A</v>
      </c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</row>
    <row r="461" spans="1:15" ht="12.75" customHeight="1" x14ac:dyDescent="0.2">
      <c r="A461" s="127">
        <v>2028.08</v>
      </c>
      <c r="B461" s="271" t="e">
        <v>#N/A</v>
      </c>
      <c r="C461" s="273" t="e">
        <v>#N/A</v>
      </c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</row>
    <row r="462" spans="1:15" ht="12.75" customHeight="1" x14ac:dyDescent="0.2">
      <c r="A462" s="127">
        <v>2028.09</v>
      </c>
      <c r="B462" s="271" t="e">
        <v>#N/A</v>
      </c>
      <c r="C462" s="273" t="e">
        <v>#N/A</v>
      </c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</row>
    <row r="463" spans="1:15" ht="12.75" customHeight="1" x14ac:dyDescent="0.2">
      <c r="A463" s="127">
        <v>2028.1</v>
      </c>
      <c r="B463" s="271" t="e">
        <v>#N/A</v>
      </c>
      <c r="C463" s="273" t="e">
        <v>#N/A</v>
      </c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</row>
    <row r="464" spans="1:15" ht="12.75" customHeight="1" x14ac:dyDescent="0.2">
      <c r="A464" s="127">
        <v>2028.11</v>
      </c>
      <c r="B464" s="271" t="e">
        <v>#N/A</v>
      </c>
      <c r="C464" s="273" t="e">
        <v>#N/A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</row>
    <row r="465" spans="1:15" ht="12.75" customHeight="1" x14ac:dyDescent="0.2">
      <c r="A465" s="127">
        <v>2028.12</v>
      </c>
      <c r="B465" s="271" t="e">
        <v>#N/A</v>
      </c>
      <c r="C465" s="273" t="e">
        <v>#N/A</v>
      </c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</row>
    <row r="466" spans="1:15" ht="12.75" customHeight="1" x14ac:dyDescent="0.2">
      <c r="A466" s="127">
        <v>2029.01</v>
      </c>
      <c r="B466" s="271" t="e">
        <v>#N/A</v>
      </c>
      <c r="C466" s="273" t="e">
        <v>#N/A</v>
      </c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</row>
    <row r="467" spans="1:15" ht="12.75" customHeight="1" x14ac:dyDescent="0.2">
      <c r="A467" s="127">
        <v>2029.02</v>
      </c>
      <c r="B467" s="271" t="e">
        <v>#N/A</v>
      </c>
      <c r="C467" s="273" t="e">
        <v>#N/A</v>
      </c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</row>
    <row r="468" spans="1:15" ht="12.75" customHeight="1" x14ac:dyDescent="0.2">
      <c r="A468" s="127">
        <v>2029.03</v>
      </c>
      <c r="B468" s="271" t="e">
        <v>#N/A</v>
      </c>
      <c r="C468" s="273" t="e">
        <v>#N/A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</row>
    <row r="469" spans="1:15" ht="12.75" customHeight="1" x14ac:dyDescent="0.2">
      <c r="A469" s="127">
        <v>2029.04</v>
      </c>
      <c r="B469" s="271" t="e">
        <v>#N/A</v>
      </c>
      <c r="C469" s="273" t="e">
        <v>#N/A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</row>
    <row r="470" spans="1:15" ht="12.75" customHeight="1" x14ac:dyDescent="0.2">
      <c r="A470" s="127">
        <v>2029.05</v>
      </c>
      <c r="B470" s="271" t="e">
        <v>#N/A</v>
      </c>
      <c r="C470" s="273" t="e">
        <v>#N/A</v>
      </c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</row>
    <row r="471" spans="1:15" ht="12.75" customHeight="1" x14ac:dyDescent="0.2">
      <c r="A471" s="127">
        <v>2029.06</v>
      </c>
      <c r="B471" s="271" t="e">
        <v>#N/A</v>
      </c>
      <c r="C471" s="273" t="e">
        <v>#N/A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</row>
    <row r="472" spans="1:15" ht="12.75" customHeight="1" x14ac:dyDescent="0.2">
      <c r="A472" s="127">
        <v>2029.07</v>
      </c>
      <c r="B472" s="271" t="e">
        <v>#N/A</v>
      </c>
      <c r="C472" s="273" t="e">
        <v>#N/A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</row>
    <row r="473" spans="1:15" ht="12.75" customHeight="1" x14ac:dyDescent="0.2">
      <c r="A473" s="127">
        <v>2029.08</v>
      </c>
      <c r="B473" s="271" t="e">
        <v>#N/A</v>
      </c>
      <c r="C473" s="273" t="e">
        <v>#N/A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</row>
    <row r="474" spans="1:15" ht="12.75" customHeight="1" x14ac:dyDescent="0.2">
      <c r="A474" s="127">
        <v>2029.09</v>
      </c>
      <c r="B474" s="271" t="e">
        <v>#N/A</v>
      </c>
      <c r="C474" s="273" t="e">
        <v>#N/A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</row>
    <row r="475" spans="1:15" ht="12.75" customHeight="1" x14ac:dyDescent="0.2">
      <c r="A475" s="127">
        <v>2029.1</v>
      </c>
      <c r="B475" s="271" t="e">
        <v>#N/A</v>
      </c>
      <c r="C475" s="273" t="e">
        <v>#N/A</v>
      </c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</row>
    <row r="476" spans="1:15" ht="12.75" customHeight="1" x14ac:dyDescent="0.2">
      <c r="A476" s="127">
        <v>2029.11</v>
      </c>
      <c r="B476" s="271" t="e">
        <v>#N/A</v>
      </c>
      <c r="C476" s="273" t="e">
        <v>#N/A</v>
      </c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</row>
    <row r="477" spans="1:15" ht="12.75" customHeight="1" x14ac:dyDescent="0.2">
      <c r="A477" s="127">
        <v>2029.12</v>
      </c>
      <c r="B477" s="271" t="e">
        <v>#N/A</v>
      </c>
      <c r="C477" s="273" t="e">
        <v>#N/A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</row>
    <row r="478" spans="1:15" ht="12.75" customHeight="1" x14ac:dyDescent="0.2">
      <c r="A478" s="127">
        <v>2030.01</v>
      </c>
      <c r="B478" s="271" t="e">
        <v>#N/A</v>
      </c>
      <c r="C478" s="273" t="e">
        <v>#N/A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</row>
    <row r="479" spans="1:15" ht="12.75" customHeight="1" x14ac:dyDescent="0.2">
      <c r="A479" s="127">
        <v>2030.02</v>
      </c>
      <c r="B479" s="271" t="e">
        <v>#N/A</v>
      </c>
      <c r="C479" s="273" t="e">
        <v>#N/A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</row>
    <row r="480" spans="1:15" ht="12.75" customHeight="1" x14ac:dyDescent="0.2">
      <c r="A480" s="127">
        <v>2030.03</v>
      </c>
      <c r="B480" s="271" t="e">
        <v>#N/A</v>
      </c>
      <c r="C480" s="273" t="e">
        <v>#N/A</v>
      </c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</row>
    <row r="481" spans="1:15" ht="12.75" customHeight="1" x14ac:dyDescent="0.2">
      <c r="A481" s="127">
        <v>2030.04</v>
      </c>
      <c r="B481" s="271" t="e">
        <v>#N/A</v>
      </c>
      <c r="C481" s="273" t="e">
        <v>#N/A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</row>
    <row r="482" spans="1:15" ht="12.75" customHeight="1" x14ac:dyDescent="0.2">
      <c r="A482" s="127">
        <v>2030.05</v>
      </c>
      <c r="B482" s="271" t="e">
        <v>#N/A</v>
      </c>
      <c r="C482" s="273" t="e">
        <v>#N/A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</row>
    <row r="483" spans="1:15" ht="12.75" customHeight="1" x14ac:dyDescent="0.2">
      <c r="A483" s="127">
        <v>2030.06</v>
      </c>
      <c r="B483" s="271" t="e">
        <v>#N/A</v>
      </c>
      <c r="C483" s="273" t="e">
        <v>#N/A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</row>
    <row r="484" spans="1:15" ht="12.75" customHeight="1" x14ac:dyDescent="0.2">
      <c r="A484" s="127">
        <v>2030.07</v>
      </c>
      <c r="B484" s="271" t="e">
        <v>#N/A</v>
      </c>
      <c r="C484" s="273" t="e">
        <v>#N/A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</row>
    <row r="485" spans="1:15" ht="12.75" customHeight="1" x14ac:dyDescent="0.2">
      <c r="A485" s="127">
        <v>2030.08</v>
      </c>
      <c r="B485" s="271" t="e">
        <v>#N/A</v>
      </c>
      <c r="C485" s="273" t="e">
        <v>#N/A</v>
      </c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</row>
    <row r="486" spans="1:15" ht="12.75" customHeight="1" x14ac:dyDescent="0.2">
      <c r="A486" s="127">
        <v>2030.09</v>
      </c>
      <c r="B486" s="271" t="e">
        <v>#N/A</v>
      </c>
      <c r="C486" s="273" t="e">
        <v>#N/A</v>
      </c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</row>
    <row r="487" spans="1:15" ht="12.75" customHeight="1" x14ac:dyDescent="0.2">
      <c r="A487" s="127">
        <v>2030.1</v>
      </c>
      <c r="B487" s="271" t="e">
        <v>#N/A</v>
      </c>
      <c r="C487" s="273" t="e">
        <v>#N/A</v>
      </c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</row>
    <row r="488" spans="1:15" ht="12.75" customHeight="1" x14ac:dyDescent="0.2">
      <c r="A488" s="127">
        <v>2030.11</v>
      </c>
      <c r="B488" s="271" t="e">
        <v>#N/A</v>
      </c>
      <c r="C488" s="273" t="e">
        <v>#N/A</v>
      </c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</row>
    <row r="489" spans="1:15" ht="12.75" customHeight="1" x14ac:dyDescent="0.2">
      <c r="A489" s="127">
        <v>2030.12</v>
      </c>
      <c r="B489" s="271" t="e">
        <v>#N/A</v>
      </c>
      <c r="C489" s="273" t="e">
        <v>#N/A</v>
      </c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</row>
    <row r="490" spans="1:15" ht="12.7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</row>
    <row r="491" spans="1:15" ht="12.7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</row>
    <row r="492" spans="1:15" ht="12.7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</row>
    <row r="493" spans="1:15" ht="12.7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</row>
    <row r="494" spans="1:15" ht="12.7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</row>
    <row r="495" spans="1:15" ht="12.7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</row>
    <row r="496" spans="1:15" ht="12.7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</row>
    <row r="497" spans="1:15" ht="12.7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</row>
    <row r="498" spans="1:15" ht="12.7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</row>
    <row r="499" spans="1:15" ht="12.7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</row>
    <row r="500" spans="1:15" ht="12.7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</row>
    <row r="501" spans="1:15" ht="12.7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</row>
    <row r="502" spans="1:15" ht="12.7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</row>
    <row r="503" spans="1:15" ht="12.7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</row>
    <row r="504" spans="1:15" ht="12.7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</row>
    <row r="505" spans="1:15" ht="12.7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</row>
    <row r="506" spans="1:15" ht="12.7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</row>
    <row r="507" spans="1:15" ht="12.7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</row>
    <row r="508" spans="1:15" ht="12.7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</row>
    <row r="509" spans="1:15" ht="12.7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</row>
    <row r="510" spans="1:15" ht="12.7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</row>
    <row r="511" spans="1:15" ht="12.7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</row>
    <row r="512" spans="1:15" ht="12.7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</row>
    <row r="513" spans="1:15" ht="12.7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</row>
    <row r="514" spans="1:15" ht="12.7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</row>
    <row r="515" spans="1:15" ht="12.7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</row>
    <row r="516" spans="1:15" ht="12.7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</row>
    <row r="517" spans="1:15" ht="12.7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</row>
    <row r="518" spans="1:15" ht="12.7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</row>
    <row r="519" spans="1:15" ht="12.7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</row>
    <row r="520" spans="1:15" ht="12.7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</row>
    <row r="521" spans="1:15" ht="12.7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</row>
    <row r="522" spans="1:15" ht="12.7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</row>
    <row r="523" spans="1:15" ht="12.7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</row>
    <row r="524" spans="1:15" ht="12.7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</row>
    <row r="525" spans="1:15" ht="12.7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</row>
    <row r="526" spans="1:15" ht="12.7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</row>
    <row r="527" spans="1:15" ht="12.7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</row>
    <row r="528" spans="1:15" ht="12.7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</row>
    <row r="529" spans="1:15" ht="12.7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</row>
    <row r="530" spans="1:15" ht="12.7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</row>
    <row r="531" spans="1:15" ht="12.7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</row>
    <row r="532" spans="1:15" ht="12.7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</row>
    <row r="533" spans="1:15" ht="12.7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</row>
    <row r="534" spans="1:15" ht="12.7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</row>
    <row r="535" spans="1:15" ht="12.7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</row>
    <row r="536" spans="1:15" ht="12.7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</row>
    <row r="537" spans="1:15" ht="12.7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</row>
    <row r="538" spans="1:15" ht="12.7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</row>
    <row r="539" spans="1:15" ht="12.7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</row>
    <row r="540" spans="1:15" ht="12.7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</row>
    <row r="541" spans="1:15" ht="12.7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</row>
    <row r="542" spans="1:15" ht="12.7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</row>
    <row r="543" spans="1:15" ht="12.7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</row>
    <row r="544" spans="1:15" ht="12.7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</row>
    <row r="545" spans="1:15" ht="12.7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</row>
    <row r="546" spans="1:15" ht="12.7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</row>
    <row r="547" spans="1:15" ht="12.7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</row>
    <row r="548" spans="1:15" ht="12.7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</row>
    <row r="549" spans="1:15" ht="12.7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</row>
    <row r="550" spans="1:15" ht="12.7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</row>
    <row r="551" spans="1:15" ht="12.7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</row>
    <row r="552" spans="1:15" ht="12.7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</row>
    <row r="553" spans="1:15" ht="12.7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</row>
    <row r="554" spans="1:15" ht="12.7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</row>
    <row r="555" spans="1:15" ht="12.7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</row>
    <row r="556" spans="1:15" ht="12.7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</row>
    <row r="557" spans="1:15" ht="12.7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</row>
    <row r="558" spans="1:15" ht="12.7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</row>
    <row r="559" spans="1:15" ht="12.7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</row>
    <row r="560" spans="1:15" ht="12.7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</row>
    <row r="561" spans="1:15" ht="12.7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</row>
    <row r="562" spans="1:15" ht="12.7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</row>
    <row r="563" spans="1:15" ht="12.7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</row>
    <row r="564" spans="1:15" ht="12.7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</row>
    <row r="565" spans="1:15" ht="12.7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</row>
    <row r="566" spans="1:15" ht="12.7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</row>
    <row r="567" spans="1:15" ht="12.7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</row>
    <row r="568" spans="1:15" ht="12.7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</row>
    <row r="569" spans="1:15" ht="12.7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</row>
    <row r="570" spans="1:15" ht="12.7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</row>
    <row r="571" spans="1:15" ht="12.7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</row>
    <row r="572" spans="1:15" ht="12.7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</row>
    <row r="573" spans="1:15" ht="12.7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</row>
    <row r="574" spans="1:15" ht="12.7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</row>
    <row r="575" spans="1:15" ht="12.7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</row>
    <row r="576" spans="1:15" ht="12.7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</row>
    <row r="577" spans="1:15" ht="12.7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</row>
    <row r="578" spans="1:15" ht="12.7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</row>
    <row r="579" spans="1:15" ht="12.7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</row>
    <row r="580" spans="1:15" ht="12.7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</row>
    <row r="581" spans="1:15" ht="12.7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</row>
    <row r="582" spans="1:15" ht="12.7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</row>
    <row r="583" spans="1:15" ht="12.7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</row>
    <row r="584" spans="1:15" ht="12.7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</row>
    <row r="585" spans="1:15" ht="12.7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</row>
    <row r="586" spans="1:15" ht="12.7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</row>
    <row r="587" spans="1:15" ht="12.7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</row>
    <row r="588" spans="1:15" ht="12.7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</row>
    <row r="589" spans="1:15" ht="12.7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</row>
    <row r="590" spans="1:15" ht="12.7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</row>
    <row r="591" spans="1:15" ht="12.7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</row>
    <row r="592" spans="1:15" ht="12.7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</row>
    <row r="593" spans="1:15" ht="12.7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</row>
    <row r="594" spans="1:15" ht="12.7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</row>
    <row r="595" spans="1:15" ht="12.7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</row>
    <row r="596" spans="1:15" ht="12.7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</row>
    <row r="597" spans="1:15" ht="12.7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</row>
    <row r="598" spans="1:15" ht="12.7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</row>
    <row r="599" spans="1:15" ht="12.7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</row>
    <row r="600" spans="1:15" ht="12.7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</row>
    <row r="601" spans="1:15" ht="12.7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</row>
    <row r="602" spans="1:15" ht="12.7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</row>
    <row r="603" spans="1:15" ht="12.7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</row>
    <row r="604" spans="1:15" ht="12.7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</row>
    <row r="605" spans="1:15" ht="12.7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</row>
    <row r="606" spans="1:15" ht="12.7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</row>
    <row r="607" spans="1:15" ht="12.7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</row>
    <row r="608" spans="1:15" ht="12.7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</row>
    <row r="609" spans="1:15" ht="12.7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</row>
    <row r="610" spans="1:15" ht="12.7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</row>
    <row r="611" spans="1:15" ht="12.7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</row>
    <row r="612" spans="1:15" ht="12.7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</row>
    <row r="613" spans="1:15" ht="12.7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</row>
    <row r="614" spans="1:15" ht="12.7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</row>
    <row r="615" spans="1:15" ht="12.7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</row>
    <row r="616" spans="1:15" ht="12.7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</row>
    <row r="617" spans="1:15" ht="12.7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</row>
    <row r="618" spans="1:15" ht="12.7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</row>
    <row r="619" spans="1:15" ht="12.7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</row>
    <row r="620" spans="1:15" ht="12.7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</row>
    <row r="621" spans="1:15" ht="12.7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</row>
    <row r="622" spans="1:15" ht="12.7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</row>
    <row r="623" spans="1:15" ht="12.7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</row>
    <row r="624" spans="1:15" ht="12.7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</row>
    <row r="625" spans="1:15" ht="12.7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</row>
    <row r="626" spans="1:15" ht="12.7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</row>
    <row r="627" spans="1:15" ht="12.7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</row>
    <row r="628" spans="1:15" ht="12.7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</row>
    <row r="629" spans="1:15" ht="12.7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</row>
    <row r="630" spans="1:15" ht="12.7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</row>
    <row r="631" spans="1:15" ht="12.7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</row>
    <row r="632" spans="1:15" ht="12.7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</row>
    <row r="633" spans="1:15" ht="12.7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</row>
    <row r="634" spans="1:15" ht="12.7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</row>
    <row r="635" spans="1:15" ht="12.7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</row>
    <row r="636" spans="1:15" ht="12.7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</row>
    <row r="637" spans="1:15" ht="12.7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</row>
    <row r="638" spans="1:15" ht="12.7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</row>
    <row r="639" spans="1:15" ht="12.7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</row>
    <row r="640" spans="1:15" ht="12.7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</row>
    <row r="641" spans="1:15" ht="12.7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</row>
    <row r="642" spans="1:15" ht="12.7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</row>
    <row r="643" spans="1:15" ht="12.7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</row>
    <row r="644" spans="1:15" ht="12.7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</row>
    <row r="645" spans="1:15" ht="12.7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</row>
    <row r="646" spans="1:15" ht="12.7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</row>
    <row r="647" spans="1:15" ht="12.7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</row>
    <row r="648" spans="1:15" ht="12.7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</row>
    <row r="649" spans="1:15" ht="12.7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</row>
    <row r="650" spans="1:15" ht="12.7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</row>
    <row r="651" spans="1:15" ht="12.7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</row>
    <row r="652" spans="1:15" ht="12.7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</row>
    <row r="653" spans="1:15" ht="12.7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</row>
    <row r="654" spans="1:15" ht="12.7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</row>
    <row r="655" spans="1:15" ht="12.7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</row>
    <row r="656" spans="1:15" ht="12.7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</row>
    <row r="657" spans="1:15" ht="12.7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</row>
    <row r="658" spans="1:15" ht="12.7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</row>
    <row r="659" spans="1:15" ht="12.7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</row>
    <row r="660" spans="1:15" ht="12.7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</row>
    <row r="661" spans="1:15" ht="12.7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</row>
    <row r="662" spans="1:15" ht="12.7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</row>
    <row r="663" spans="1:15" ht="12.7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</row>
    <row r="664" spans="1:15" ht="12.7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</row>
    <row r="665" spans="1:15" ht="12.7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</row>
    <row r="666" spans="1:15" ht="12.7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</row>
    <row r="667" spans="1:15" ht="12.7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</row>
    <row r="668" spans="1:15" ht="12.7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</row>
    <row r="669" spans="1:15" ht="12.7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</row>
    <row r="670" spans="1:15" ht="12.7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</row>
    <row r="671" spans="1:15" ht="12.7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</row>
    <row r="672" spans="1:15" ht="12.7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</row>
    <row r="673" spans="1:15" ht="12.7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</row>
    <row r="674" spans="1:15" ht="12.7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</row>
    <row r="675" spans="1:15" ht="12.7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</row>
    <row r="676" spans="1:15" ht="12.7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</row>
    <row r="677" spans="1:15" ht="12.7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</row>
    <row r="678" spans="1:15" ht="12.7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</row>
    <row r="679" spans="1:15" ht="12.7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</row>
    <row r="680" spans="1:15" ht="12.7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</row>
    <row r="681" spans="1:15" ht="12.7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</row>
    <row r="682" spans="1:15" ht="12.7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</row>
    <row r="683" spans="1:15" ht="12.7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</row>
    <row r="684" spans="1:15" ht="12.7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</row>
    <row r="685" spans="1:15" ht="12.7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</row>
    <row r="686" spans="1:15" ht="12.7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</row>
    <row r="687" spans="1:15" ht="12.7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</row>
    <row r="688" spans="1:15" ht="12.7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</row>
    <row r="689" spans="1:15" ht="12.7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</row>
    <row r="690" spans="1:15" ht="12.7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</row>
    <row r="691" spans="1:15" ht="12.7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</row>
    <row r="692" spans="1:15" ht="12.7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</row>
    <row r="693" spans="1:15" ht="12.7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</row>
    <row r="694" spans="1:15" ht="12.7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</row>
    <row r="695" spans="1:15" ht="12.7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</row>
    <row r="696" spans="1:15" ht="12.7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</row>
    <row r="697" spans="1:15" ht="12.7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</row>
    <row r="698" spans="1:15" ht="12.7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</row>
    <row r="699" spans="1:15" ht="12.7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</row>
    <row r="700" spans="1:15" ht="12.7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</row>
    <row r="701" spans="1:15" ht="12.7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</row>
    <row r="702" spans="1:15" ht="12.7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</row>
    <row r="703" spans="1:15" ht="12.7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</row>
    <row r="704" spans="1:15" ht="12.7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</row>
    <row r="705" spans="1:15" ht="12.7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</row>
    <row r="706" spans="1:15" ht="12.7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</row>
    <row r="707" spans="1:15" ht="12.7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</row>
    <row r="708" spans="1:15" ht="12.7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</row>
    <row r="709" spans="1:15" ht="12.7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</row>
    <row r="710" spans="1:15" ht="12.7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</row>
    <row r="711" spans="1:15" ht="12.7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</row>
    <row r="712" spans="1:15" ht="12.7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</row>
    <row r="713" spans="1:15" ht="12.7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</row>
    <row r="714" spans="1:15" ht="12.7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</row>
    <row r="715" spans="1:15" ht="12.7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</row>
    <row r="716" spans="1:15" ht="12.7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</row>
    <row r="717" spans="1:15" ht="12.7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</row>
    <row r="718" spans="1:15" ht="12.7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</row>
    <row r="719" spans="1:15" ht="12.7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</row>
    <row r="720" spans="1:15" ht="12.7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</row>
    <row r="721" spans="1:15" ht="12.7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</row>
    <row r="722" spans="1:15" ht="12.7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</row>
    <row r="723" spans="1:15" ht="12.7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</row>
    <row r="724" spans="1:15" ht="12.7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</row>
    <row r="725" spans="1:15" ht="12.7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</row>
    <row r="726" spans="1:15" ht="12.7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</row>
    <row r="727" spans="1:15" ht="12.7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</row>
    <row r="728" spans="1:15" ht="12.7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</row>
    <row r="729" spans="1:15" ht="12.7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</row>
    <row r="730" spans="1:15" ht="12.7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</row>
    <row r="731" spans="1:15" ht="12.7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</row>
    <row r="732" spans="1:15" ht="12.7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</row>
    <row r="733" spans="1:15" ht="12.7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</row>
    <row r="734" spans="1:15" ht="12.7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</row>
    <row r="735" spans="1:15" ht="12.7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</row>
    <row r="736" spans="1:15" ht="12.7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</row>
    <row r="737" spans="1:15" ht="12.7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</row>
    <row r="738" spans="1:15" ht="12.7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</row>
    <row r="739" spans="1:15" ht="12.7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</row>
    <row r="740" spans="1:15" ht="12.7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</row>
    <row r="741" spans="1:15" ht="12.7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</row>
    <row r="742" spans="1:15" ht="12.7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</row>
    <row r="743" spans="1:15" ht="12.7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</row>
    <row r="744" spans="1:15" ht="12.7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</row>
    <row r="745" spans="1:15" ht="12.7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</row>
    <row r="746" spans="1:15" ht="12.7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</row>
    <row r="747" spans="1:15" ht="12.7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</row>
    <row r="748" spans="1:15" ht="12.7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</row>
    <row r="749" spans="1:15" ht="12.7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</row>
    <row r="750" spans="1:15" ht="12.7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</row>
    <row r="751" spans="1:15" ht="12.7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</row>
    <row r="752" spans="1:15" ht="12.7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</row>
    <row r="753" spans="1:15" ht="12.7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</row>
    <row r="754" spans="1:15" ht="12.7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</row>
    <row r="755" spans="1:15" ht="12.7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</row>
    <row r="756" spans="1:15" ht="12.7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</row>
    <row r="757" spans="1:15" ht="12.7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</row>
    <row r="758" spans="1:15" ht="12.7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</row>
    <row r="759" spans="1:15" ht="12.7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</row>
    <row r="760" spans="1:15" ht="12.7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</row>
    <row r="761" spans="1:15" ht="12.7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</row>
    <row r="762" spans="1:15" ht="12.7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</row>
    <row r="763" spans="1:15" ht="12.7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</row>
    <row r="764" spans="1:15" ht="12.7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</row>
    <row r="765" spans="1:15" ht="12.7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</row>
    <row r="766" spans="1:15" ht="12.7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</row>
    <row r="767" spans="1:15" ht="12.7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</row>
    <row r="768" spans="1:15" ht="12.7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</row>
    <row r="769" spans="1:15" ht="12.7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</row>
    <row r="770" spans="1:15" ht="12.7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</row>
    <row r="771" spans="1:15" ht="12.7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</row>
    <row r="772" spans="1:15" ht="12.7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</row>
    <row r="773" spans="1:15" ht="12.7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</row>
    <row r="774" spans="1:15" ht="12.7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</row>
    <row r="775" spans="1:15" ht="12.7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</row>
    <row r="776" spans="1:15" ht="12.7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</row>
    <row r="777" spans="1:15" ht="12.7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</row>
    <row r="778" spans="1:15" ht="12.7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</row>
    <row r="779" spans="1:15" ht="12.7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</row>
    <row r="780" spans="1:15" ht="12.7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</row>
    <row r="781" spans="1:15" ht="12.7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</row>
    <row r="782" spans="1:15" ht="12.7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</row>
    <row r="783" spans="1:15" ht="12.7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</row>
    <row r="784" spans="1:15" ht="12.7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</row>
    <row r="785" spans="1:15" ht="12.7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</row>
    <row r="786" spans="1:15" ht="12.7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</row>
    <row r="787" spans="1:15" ht="12.7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</row>
    <row r="788" spans="1:15" ht="12.7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</row>
    <row r="789" spans="1:15" ht="12.7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</row>
    <row r="790" spans="1:15" ht="12.7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</row>
    <row r="791" spans="1:15" ht="12.7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</row>
    <row r="792" spans="1:15" ht="12.7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</row>
    <row r="793" spans="1:15" ht="12.7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</row>
    <row r="794" spans="1:15" ht="12.7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</row>
    <row r="795" spans="1:15" ht="12.7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</row>
    <row r="796" spans="1:15" ht="12.7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</row>
    <row r="797" spans="1:15" ht="12.7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</row>
    <row r="798" spans="1:15" ht="12.7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</row>
    <row r="799" spans="1:15" ht="12.7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</row>
    <row r="800" spans="1:15" ht="12.7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</row>
    <row r="801" spans="1:15" ht="12.7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</row>
    <row r="802" spans="1:15" ht="12.7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</row>
    <row r="803" spans="1:15" ht="12.7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</row>
    <row r="804" spans="1:15" ht="12.7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</row>
    <row r="805" spans="1:15" ht="12.7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</row>
    <row r="806" spans="1:15" ht="12.7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</row>
    <row r="807" spans="1:15" ht="12.7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</row>
    <row r="808" spans="1:15" ht="12.7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</row>
    <row r="809" spans="1:15" ht="12.7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</row>
    <row r="810" spans="1:15" ht="12.7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</row>
    <row r="811" spans="1:15" ht="12.7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</row>
    <row r="812" spans="1:15" ht="12.7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</row>
    <row r="813" spans="1:15" ht="12.7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</row>
    <row r="814" spans="1:15" ht="12.7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</row>
    <row r="815" spans="1:15" ht="12.7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</row>
    <row r="816" spans="1:15" ht="12.7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</row>
    <row r="817" spans="1:15" ht="12.7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</row>
    <row r="818" spans="1:15" ht="12.7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</row>
    <row r="819" spans="1:15" ht="12.7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</row>
    <row r="820" spans="1:15" ht="12.7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</row>
    <row r="821" spans="1:15" ht="12.7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</row>
    <row r="822" spans="1:15" ht="12.7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</row>
    <row r="823" spans="1:15" ht="12.7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</row>
    <row r="824" spans="1:15" ht="12.7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</row>
    <row r="825" spans="1:15" ht="12.7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</row>
    <row r="826" spans="1:15" ht="12.7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</row>
    <row r="827" spans="1:15" ht="12.7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</row>
    <row r="828" spans="1:15" ht="12.7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</row>
    <row r="829" spans="1:15" ht="12.7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</row>
    <row r="830" spans="1:15" ht="12.7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</row>
    <row r="831" spans="1:15" ht="12.7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</row>
    <row r="832" spans="1:15" ht="12.7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</row>
    <row r="833" spans="1:15" ht="12.7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</row>
    <row r="834" spans="1:15" ht="12.7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</row>
    <row r="835" spans="1:15" ht="12.7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</row>
    <row r="836" spans="1:15" ht="12.7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</row>
    <row r="837" spans="1:15" ht="12.7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</row>
    <row r="838" spans="1:15" ht="12.7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</row>
    <row r="839" spans="1:15" ht="12.7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</row>
    <row r="840" spans="1:15" ht="12.7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</row>
    <row r="841" spans="1:15" ht="12.7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</row>
    <row r="842" spans="1:15" ht="12.7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</row>
    <row r="843" spans="1:15" ht="12.7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</row>
    <row r="844" spans="1:15" ht="12.7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</row>
    <row r="845" spans="1:15" ht="12.7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</row>
    <row r="846" spans="1:15" ht="12.7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</row>
    <row r="847" spans="1:15" ht="12.7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</row>
    <row r="848" spans="1:15" ht="12.7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</row>
    <row r="849" spans="1:15" ht="12.7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</row>
    <row r="850" spans="1:15" ht="12.7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</row>
    <row r="851" spans="1:15" ht="12.7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</row>
    <row r="852" spans="1:15" ht="12.7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</row>
    <row r="853" spans="1:15" ht="12.7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</row>
    <row r="854" spans="1:15" ht="12.7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</row>
    <row r="855" spans="1:15" ht="12.7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</row>
    <row r="856" spans="1:15" ht="12.7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</row>
    <row r="857" spans="1:15" ht="12.7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</row>
    <row r="858" spans="1:15" ht="12.7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</row>
    <row r="859" spans="1:15" ht="12.7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</row>
    <row r="860" spans="1:15" ht="12.7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</row>
    <row r="861" spans="1:15" ht="12.7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</row>
    <row r="862" spans="1:15" ht="12.7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</row>
    <row r="863" spans="1:15" ht="12.7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</row>
    <row r="864" spans="1:15" ht="12.7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</row>
    <row r="865" spans="1:15" ht="12.7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</row>
    <row r="866" spans="1:15" ht="12.7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</row>
    <row r="867" spans="1:15" ht="12.7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</row>
    <row r="868" spans="1:15" ht="12.7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</row>
    <row r="869" spans="1:15" ht="12.7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</row>
    <row r="870" spans="1:15" ht="12.7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</row>
    <row r="871" spans="1:15" ht="12.7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</row>
    <row r="872" spans="1:15" ht="12.7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</row>
    <row r="873" spans="1:15" ht="12.7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</row>
    <row r="874" spans="1:15" ht="12.7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</row>
    <row r="875" spans="1:15" ht="12.7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</row>
    <row r="876" spans="1:15" ht="12.7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</row>
    <row r="877" spans="1:15" ht="12.7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</row>
    <row r="878" spans="1:15" ht="12.7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</row>
    <row r="879" spans="1:15" ht="12.7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</row>
    <row r="880" spans="1:15" ht="12.7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</row>
    <row r="881" spans="1:15" ht="12.7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</row>
    <row r="882" spans="1:15" ht="12.7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</row>
    <row r="883" spans="1:15" ht="12.7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</row>
    <row r="884" spans="1:15" ht="12.7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</row>
    <row r="885" spans="1:15" ht="12.7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</row>
    <row r="886" spans="1:15" ht="12.7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</row>
    <row r="887" spans="1:15" ht="12.7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</row>
    <row r="888" spans="1:15" ht="12.7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</row>
    <row r="889" spans="1:15" ht="12.7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</row>
    <row r="890" spans="1:15" ht="12.7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</row>
    <row r="891" spans="1:15" ht="12.7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</row>
    <row r="892" spans="1:15" ht="12.7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</row>
    <row r="893" spans="1:15" ht="12.7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</row>
    <row r="894" spans="1:15" ht="12.7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</row>
    <row r="895" spans="1:15" ht="12.7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</row>
    <row r="896" spans="1:15" ht="12.7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</row>
    <row r="897" spans="1:15" ht="12.7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</row>
    <row r="898" spans="1:15" ht="12.7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</row>
    <row r="899" spans="1:15" ht="12.7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</row>
    <row r="900" spans="1:15" ht="12.7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</row>
    <row r="901" spans="1:15" ht="12.7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</row>
    <row r="902" spans="1:15" ht="12.7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</row>
    <row r="903" spans="1:15" ht="12.7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</row>
    <row r="904" spans="1:15" ht="12.7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</row>
    <row r="905" spans="1:15" ht="12.7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</row>
    <row r="906" spans="1:15" ht="12.7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</row>
    <row r="907" spans="1:15" ht="12.7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</row>
    <row r="908" spans="1:15" ht="12.7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</row>
    <row r="909" spans="1:15" ht="12.7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</row>
    <row r="910" spans="1:15" ht="12.7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</row>
    <row r="911" spans="1:15" ht="12.7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</row>
    <row r="912" spans="1:15" ht="12.7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</row>
    <row r="913" spans="1:15" ht="12.7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</row>
    <row r="914" spans="1:15" ht="12.7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</row>
    <row r="915" spans="1:15" ht="12.7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</row>
    <row r="916" spans="1:15" ht="12.7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</row>
    <row r="917" spans="1:15" ht="12.7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</row>
    <row r="918" spans="1:15" ht="12.7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</row>
    <row r="919" spans="1:15" ht="12.7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</row>
    <row r="920" spans="1:15" ht="12.7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</row>
    <row r="921" spans="1:15" ht="12.7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</row>
    <row r="922" spans="1:15" ht="12.7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</row>
    <row r="923" spans="1:15" ht="12.7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</row>
    <row r="924" spans="1:15" ht="12.7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</row>
    <row r="925" spans="1:15" ht="12.7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</row>
    <row r="926" spans="1:15" ht="12.7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</row>
    <row r="927" spans="1:15" ht="12.7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</row>
    <row r="928" spans="1:15" ht="12.7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</row>
    <row r="929" spans="1:15" ht="12.7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</row>
    <row r="930" spans="1:15" ht="12.7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</row>
    <row r="931" spans="1:15" ht="12.7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</row>
    <row r="932" spans="1:15" ht="12.7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</row>
    <row r="933" spans="1:15" ht="12.7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</row>
    <row r="934" spans="1:15" ht="12.7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</row>
    <row r="935" spans="1:15" ht="12.7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</row>
    <row r="936" spans="1:15" ht="12.7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</row>
    <row r="937" spans="1:15" ht="12.7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</row>
    <row r="938" spans="1:15" ht="12.7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</row>
    <row r="939" spans="1:15" ht="12.7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</row>
    <row r="940" spans="1:15" ht="12.7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</row>
    <row r="941" spans="1:15" ht="12.7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</row>
    <row r="942" spans="1:15" ht="12.7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</row>
    <row r="943" spans="1:15" ht="12.7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</row>
    <row r="944" spans="1:15" ht="12.7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</row>
    <row r="945" spans="1:15" ht="12.7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</row>
    <row r="946" spans="1:15" ht="12.7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</row>
    <row r="947" spans="1:15" ht="12.7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</row>
    <row r="948" spans="1:15" ht="12.7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</row>
    <row r="949" spans="1:15" ht="12.7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</row>
    <row r="950" spans="1:15" ht="12.7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</row>
    <row r="951" spans="1:15" ht="12.7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</row>
    <row r="952" spans="1:15" ht="12.7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</row>
    <row r="953" spans="1:15" ht="12.7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</row>
    <row r="954" spans="1:15" ht="12.7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</row>
    <row r="955" spans="1:15" ht="12.7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</row>
    <row r="956" spans="1:15" ht="12.7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</row>
    <row r="957" spans="1:15" ht="12.7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</row>
    <row r="958" spans="1:15" ht="12.7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</row>
    <row r="959" spans="1:15" ht="12.7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</row>
    <row r="960" spans="1:15" ht="12.7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</row>
    <row r="961" spans="1:15" ht="12.7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</row>
    <row r="962" spans="1:15" ht="12.7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</row>
    <row r="963" spans="1:15" ht="12.7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</row>
    <row r="964" spans="1:15" ht="12.7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</row>
    <row r="965" spans="1:15" ht="12.7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</row>
    <row r="966" spans="1:15" ht="12.7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</row>
    <row r="967" spans="1:15" ht="12.7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</row>
    <row r="968" spans="1:15" ht="12.7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</row>
    <row r="969" spans="1:15" ht="12.7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</row>
    <row r="970" spans="1:15" ht="12.7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</row>
    <row r="971" spans="1:15" ht="12.7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</row>
    <row r="972" spans="1:15" ht="12.7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</row>
    <row r="973" spans="1:15" ht="12.7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</row>
    <row r="974" spans="1:15" ht="12.7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</row>
    <row r="975" spans="1:15" ht="12.7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</row>
    <row r="976" spans="1:15" ht="12.7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</row>
    <row r="977" spans="1:15" ht="12.7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</row>
    <row r="978" spans="1:15" ht="12.7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</row>
    <row r="979" spans="1:15" ht="12.7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</row>
    <row r="980" spans="1:15" ht="12.7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</row>
    <row r="981" spans="1:15" ht="12.7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</row>
    <row r="982" spans="1:15" ht="12.7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</row>
    <row r="983" spans="1:15" ht="12.7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</row>
    <row r="984" spans="1:15" ht="12.7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</row>
    <row r="985" spans="1:15" ht="12.7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</row>
    <row r="986" spans="1:15" ht="12.7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</row>
    <row r="987" spans="1:15" ht="12.7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</row>
    <row r="988" spans="1:15" ht="12.7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</row>
  </sheetData>
  <conditionalFormatting sqref="B10:B489 C238:C489">
    <cfRule type="cellIs" dxfId="4" priority="2" stopIfTrue="1" operator="equal">
      <formula>0</formula>
    </cfRule>
  </conditionalFormatting>
  <hyperlinks>
    <hyperlink ref="A5" location="INDICE!A8" display="VOLVER AL INDICE" xr:uid="{678FA3D8-DADD-45BC-B09D-38B5C761DED6}"/>
  </hyperlink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999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4.42578125" defaultRowHeight="15" customHeight="1" x14ac:dyDescent="0.2"/>
  <cols>
    <col min="1" max="1" width="9.85546875" style="132" customWidth="1"/>
    <col min="2" max="2" width="21.7109375" style="132" bestFit="1" customWidth="1"/>
    <col min="3" max="3" width="18.85546875" style="132" bestFit="1" customWidth="1"/>
    <col min="4" max="4" width="21.7109375" style="132" bestFit="1" customWidth="1"/>
    <col min="5" max="5" width="18.85546875" style="132" bestFit="1" customWidth="1"/>
    <col min="6" max="6" width="23.140625" style="132" bestFit="1" customWidth="1"/>
    <col min="7" max="9" width="10.85546875" style="132" customWidth="1"/>
    <col min="10" max="26" width="11.42578125" style="132" customWidth="1"/>
    <col min="27" max="16384" width="14.42578125" style="132"/>
  </cols>
  <sheetData>
    <row r="1" spans="1:26" ht="3" customHeight="1" x14ac:dyDescent="0.2">
      <c r="A1" s="29"/>
      <c r="B1" s="36"/>
      <c r="C1" s="36"/>
      <c r="D1" s="36"/>
      <c r="E1" s="36"/>
      <c r="F1" s="37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26" ht="11.25" x14ac:dyDescent="0.2">
      <c r="A2" s="45" t="s">
        <v>14</v>
      </c>
      <c r="B2" s="348" t="s">
        <v>113</v>
      </c>
      <c r="C2" s="310"/>
      <c r="D2" s="310"/>
      <c r="E2" s="310"/>
      <c r="F2" s="31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26" ht="12.75" customHeight="1" x14ac:dyDescent="0.2">
      <c r="A3" s="45" t="s">
        <v>17</v>
      </c>
      <c r="B3" s="422" t="s">
        <v>195</v>
      </c>
      <c r="C3" s="333"/>
      <c r="D3" s="333"/>
      <c r="E3" s="333"/>
      <c r="F3" s="334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26" ht="3" customHeight="1" x14ac:dyDescent="0.2">
      <c r="A4" s="46"/>
      <c r="B4" s="36"/>
      <c r="C4" s="36"/>
      <c r="D4" s="36"/>
      <c r="E4" s="36"/>
      <c r="F4" s="37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ht="22.5" x14ac:dyDescent="0.2">
      <c r="A5" s="296" t="s">
        <v>185</v>
      </c>
      <c r="B5" s="162"/>
      <c r="C5" s="162"/>
      <c r="D5" s="162"/>
      <c r="E5" s="162"/>
      <c r="F5" s="275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26" ht="3" customHeight="1" x14ac:dyDescent="0.2">
      <c r="A6" s="47"/>
      <c r="B6" s="276"/>
      <c r="C6" s="276"/>
      <c r="D6" s="276"/>
      <c r="E6" s="276"/>
      <c r="F6" s="277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 spans="1:26" s="354" customFormat="1" ht="22.5" x14ac:dyDescent="0.2">
      <c r="A7" s="350" t="s">
        <v>36</v>
      </c>
      <c r="B7" s="368" t="s">
        <v>56</v>
      </c>
      <c r="C7" s="370" t="s">
        <v>114</v>
      </c>
      <c r="D7" s="380" t="s">
        <v>56</v>
      </c>
      <c r="E7" s="370" t="s">
        <v>114</v>
      </c>
      <c r="F7" s="420" t="s">
        <v>114</v>
      </c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</row>
    <row r="8" spans="1:26" s="354" customFormat="1" ht="45" x14ac:dyDescent="0.2">
      <c r="A8" s="407"/>
      <c r="B8" s="371" t="s">
        <v>115</v>
      </c>
      <c r="C8" s="318"/>
      <c r="D8" s="409" t="s">
        <v>116</v>
      </c>
      <c r="E8" s="318"/>
      <c r="F8" s="421" t="s">
        <v>117</v>
      </c>
      <c r="G8" s="353"/>
      <c r="H8" s="353"/>
      <c r="I8" s="353"/>
      <c r="J8" s="353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</row>
    <row r="9" spans="1:26" s="354" customFormat="1" ht="13.5" customHeight="1" x14ac:dyDescent="0.2">
      <c r="A9" s="458" t="s">
        <v>38</v>
      </c>
      <c r="B9" s="368" t="s">
        <v>196</v>
      </c>
      <c r="C9" s="370" t="s">
        <v>118</v>
      </c>
      <c r="D9" s="368" t="s">
        <v>196</v>
      </c>
      <c r="E9" s="370" t="s">
        <v>119</v>
      </c>
      <c r="F9" s="475" t="s">
        <v>120</v>
      </c>
      <c r="G9" s="353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ht="12.75" customHeight="1" x14ac:dyDescent="0.2">
      <c r="A10" s="56">
        <v>2010</v>
      </c>
      <c r="B10" s="472">
        <v>44</v>
      </c>
      <c r="C10" s="473">
        <v>42499077</v>
      </c>
      <c r="D10" s="472">
        <v>18</v>
      </c>
      <c r="E10" s="473">
        <v>193539979</v>
      </c>
      <c r="F10" s="474">
        <f t="shared" ref="F10:F24" si="0">C10+E10</f>
        <v>236039056</v>
      </c>
      <c r="G10" s="147"/>
      <c r="H10" s="278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.75" customHeight="1" x14ac:dyDescent="0.2">
      <c r="A11" s="56">
        <v>2011</v>
      </c>
      <c r="B11" s="423">
        <v>39</v>
      </c>
      <c r="C11" s="424">
        <v>48159266</v>
      </c>
      <c r="D11" s="423">
        <v>18</v>
      </c>
      <c r="E11" s="424">
        <v>105696429</v>
      </c>
      <c r="F11" s="425">
        <f t="shared" si="0"/>
        <v>153855695</v>
      </c>
      <c r="G11" s="147"/>
      <c r="H11" s="21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2.75" customHeight="1" x14ac:dyDescent="0.2">
      <c r="A12" s="56">
        <v>2012</v>
      </c>
      <c r="B12" s="423">
        <v>37</v>
      </c>
      <c r="C12" s="424">
        <v>38315169</v>
      </c>
      <c r="D12" s="423">
        <v>21</v>
      </c>
      <c r="E12" s="424">
        <v>91061712</v>
      </c>
      <c r="F12" s="425">
        <f t="shared" si="0"/>
        <v>129376881</v>
      </c>
      <c r="G12" s="147"/>
      <c r="H12" s="21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2.75" customHeight="1" x14ac:dyDescent="0.2">
      <c r="A13" s="56">
        <v>2013</v>
      </c>
      <c r="B13" s="426">
        <v>35</v>
      </c>
      <c r="C13" s="424">
        <v>27173137.149999999</v>
      </c>
      <c r="D13" s="426">
        <v>18</v>
      </c>
      <c r="E13" s="424">
        <v>98407388.769999996</v>
      </c>
      <c r="F13" s="425">
        <f t="shared" si="0"/>
        <v>125580525.91999999</v>
      </c>
      <c r="G13" s="21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 x14ac:dyDescent="0.2">
      <c r="A14" s="56">
        <v>2014</v>
      </c>
      <c r="B14" s="426">
        <v>26</v>
      </c>
      <c r="C14" s="424">
        <v>30104155.300000001</v>
      </c>
      <c r="D14" s="426">
        <v>16</v>
      </c>
      <c r="E14" s="424">
        <v>209217342.31999999</v>
      </c>
      <c r="F14" s="425">
        <f t="shared" si="0"/>
        <v>239321497.62</v>
      </c>
      <c r="G14" s="217"/>
      <c r="H14" s="217"/>
      <c r="I14" s="253"/>
      <c r="J14" s="21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 x14ac:dyDescent="0.2">
      <c r="A15" s="56">
        <v>2015</v>
      </c>
      <c r="B15" s="426">
        <v>29</v>
      </c>
      <c r="C15" s="424">
        <v>29876160</v>
      </c>
      <c r="D15" s="426">
        <v>16</v>
      </c>
      <c r="E15" s="424">
        <v>133232551</v>
      </c>
      <c r="F15" s="425">
        <f t="shared" si="0"/>
        <v>163108711</v>
      </c>
      <c r="G15" s="147"/>
      <c r="H15" s="147"/>
      <c r="I15" s="253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 x14ac:dyDescent="0.2">
      <c r="A16" s="56">
        <v>2016</v>
      </c>
      <c r="B16" s="426">
        <v>36</v>
      </c>
      <c r="C16" s="424">
        <v>37523455</v>
      </c>
      <c r="D16" s="426">
        <v>17</v>
      </c>
      <c r="E16" s="424">
        <v>146542682</v>
      </c>
      <c r="F16" s="425">
        <f t="shared" si="0"/>
        <v>184066137</v>
      </c>
      <c r="G16" s="147"/>
      <c r="H16" s="147"/>
      <c r="I16" s="253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2.75" customHeight="1" x14ac:dyDescent="0.2">
      <c r="A17" s="56">
        <v>2017</v>
      </c>
      <c r="B17" s="426">
        <v>35</v>
      </c>
      <c r="C17" s="424">
        <v>40161499.399999999</v>
      </c>
      <c r="D17" s="426">
        <v>20</v>
      </c>
      <c r="E17" s="424">
        <v>143605076.31</v>
      </c>
      <c r="F17" s="425">
        <f t="shared" si="0"/>
        <v>183766575.71000001</v>
      </c>
      <c r="G17" s="147"/>
      <c r="H17" s="147"/>
      <c r="I17" s="253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2.75" customHeight="1" x14ac:dyDescent="0.2">
      <c r="A18" s="55">
        <v>2018</v>
      </c>
      <c r="B18" s="427">
        <v>46</v>
      </c>
      <c r="C18" s="424">
        <v>46902562</v>
      </c>
      <c r="D18" s="426">
        <v>24</v>
      </c>
      <c r="E18" s="424">
        <v>227032411.50999999</v>
      </c>
      <c r="F18" s="425">
        <f t="shared" si="0"/>
        <v>273934973.50999999</v>
      </c>
      <c r="G18" s="147"/>
      <c r="H18" s="147"/>
      <c r="I18" s="253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2.75" customHeight="1" x14ac:dyDescent="0.2">
      <c r="A19" s="55">
        <v>2019</v>
      </c>
      <c r="B19" s="427">
        <v>42</v>
      </c>
      <c r="C19" s="424">
        <v>37389155</v>
      </c>
      <c r="D19" s="426">
        <v>21</v>
      </c>
      <c r="E19" s="424">
        <v>333239610</v>
      </c>
      <c r="F19" s="425">
        <f t="shared" si="0"/>
        <v>370628765</v>
      </c>
      <c r="G19" s="147"/>
      <c r="H19" s="147"/>
      <c r="I19" s="253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 x14ac:dyDescent="0.2">
      <c r="A20" s="55">
        <v>2020</v>
      </c>
      <c r="B20" s="427">
        <v>43</v>
      </c>
      <c r="C20" s="424">
        <v>30368244</v>
      </c>
      <c r="D20" s="426">
        <v>21</v>
      </c>
      <c r="E20" s="424">
        <v>322159534</v>
      </c>
      <c r="F20" s="425">
        <f t="shared" si="0"/>
        <v>352527778</v>
      </c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2.75" customHeight="1" x14ac:dyDescent="0.2">
      <c r="A21" s="55">
        <v>2021</v>
      </c>
      <c r="B21" s="427">
        <v>46</v>
      </c>
      <c r="C21" s="424">
        <v>56588617</v>
      </c>
      <c r="D21" s="426">
        <v>23</v>
      </c>
      <c r="E21" s="424">
        <v>309454167</v>
      </c>
      <c r="F21" s="425">
        <f t="shared" si="0"/>
        <v>366042784</v>
      </c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2.75" customHeight="1" x14ac:dyDescent="0.2">
      <c r="A22" s="56">
        <v>2022</v>
      </c>
      <c r="B22" s="427">
        <v>40</v>
      </c>
      <c r="C22" s="424">
        <v>45807485.310000002</v>
      </c>
      <c r="D22" s="427">
        <v>21</v>
      </c>
      <c r="E22" s="424">
        <v>246144392.59999999</v>
      </c>
      <c r="F22" s="425">
        <f t="shared" si="0"/>
        <v>291951877.90999997</v>
      </c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2.75" customHeight="1" x14ac:dyDescent="0.2">
      <c r="A23" s="56">
        <v>2023</v>
      </c>
      <c r="B23" s="427">
        <v>44</v>
      </c>
      <c r="C23" s="424">
        <v>43677755</v>
      </c>
      <c r="D23" s="427">
        <v>32</v>
      </c>
      <c r="E23" s="424">
        <v>248130550</v>
      </c>
      <c r="F23" s="425">
        <f t="shared" si="0"/>
        <v>291808305</v>
      </c>
      <c r="G23" s="279"/>
      <c r="H23" s="279"/>
      <c r="I23" s="279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2.75" customHeight="1" x14ac:dyDescent="0.2">
      <c r="A24" s="56">
        <v>2024</v>
      </c>
      <c r="B24" s="427" t="e">
        <v>#N/A</v>
      </c>
      <c r="C24" s="424" t="e">
        <v>#N/A</v>
      </c>
      <c r="D24" s="427" t="e">
        <v>#N/A</v>
      </c>
      <c r="E24" s="424" t="e">
        <v>#N/A</v>
      </c>
      <c r="F24" s="425" t="e">
        <f t="shared" si="0"/>
        <v>#N/A</v>
      </c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2.75" customHeight="1" x14ac:dyDescent="0.2">
      <c r="A25" s="56">
        <v>2025</v>
      </c>
      <c r="B25" s="427" t="e">
        <v>#N/A</v>
      </c>
      <c r="C25" s="424" t="e">
        <v>#N/A</v>
      </c>
      <c r="D25" s="427" t="e">
        <v>#N/A</v>
      </c>
      <c r="E25" s="424" t="e">
        <v>#N/A</v>
      </c>
      <c r="F25" s="425" t="e">
        <f t="shared" ref="F25:F30" si="1">C25+E25</f>
        <v>#N/A</v>
      </c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2.75" customHeight="1" x14ac:dyDescent="0.2">
      <c r="A26" s="56">
        <v>2026</v>
      </c>
      <c r="B26" s="427" t="e">
        <v>#N/A</v>
      </c>
      <c r="C26" s="424" t="e">
        <v>#N/A</v>
      </c>
      <c r="D26" s="427" t="e">
        <v>#N/A</v>
      </c>
      <c r="E26" s="424" t="e">
        <v>#N/A</v>
      </c>
      <c r="F26" s="425" t="e">
        <f t="shared" si="1"/>
        <v>#N/A</v>
      </c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2.75" customHeight="1" x14ac:dyDescent="0.2">
      <c r="A27" s="56">
        <v>2027</v>
      </c>
      <c r="B27" s="427" t="e">
        <v>#N/A</v>
      </c>
      <c r="C27" s="424" t="e">
        <v>#N/A</v>
      </c>
      <c r="D27" s="427" t="e">
        <v>#N/A</v>
      </c>
      <c r="E27" s="424" t="e">
        <v>#N/A</v>
      </c>
      <c r="F27" s="425" t="e">
        <f t="shared" si="1"/>
        <v>#N/A</v>
      </c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2.75" customHeight="1" x14ac:dyDescent="0.2">
      <c r="A28" s="56">
        <v>2028</v>
      </c>
      <c r="B28" s="427" t="e">
        <v>#N/A</v>
      </c>
      <c r="C28" s="424" t="e">
        <v>#N/A</v>
      </c>
      <c r="D28" s="427" t="e">
        <v>#N/A</v>
      </c>
      <c r="E28" s="424" t="e">
        <v>#N/A</v>
      </c>
      <c r="F28" s="425" t="e">
        <f t="shared" si="1"/>
        <v>#N/A</v>
      </c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2.75" customHeight="1" x14ac:dyDescent="0.2">
      <c r="A29" s="56">
        <v>2029</v>
      </c>
      <c r="B29" s="427" t="e">
        <v>#N/A</v>
      </c>
      <c r="C29" s="424" t="e">
        <v>#N/A</v>
      </c>
      <c r="D29" s="427" t="e">
        <v>#N/A</v>
      </c>
      <c r="E29" s="424" t="e">
        <v>#N/A</v>
      </c>
      <c r="F29" s="425" t="e">
        <f t="shared" si="1"/>
        <v>#N/A</v>
      </c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2.75" customHeight="1" x14ac:dyDescent="0.2">
      <c r="A30" s="56">
        <v>2030</v>
      </c>
      <c r="B30" s="427" t="e">
        <v>#N/A</v>
      </c>
      <c r="C30" s="424" t="e">
        <v>#N/A</v>
      </c>
      <c r="D30" s="427" t="e">
        <v>#N/A</v>
      </c>
      <c r="E30" s="424" t="e">
        <v>#N/A</v>
      </c>
      <c r="F30" s="425" t="e">
        <f t="shared" si="1"/>
        <v>#N/A</v>
      </c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2.75" customHeight="1" x14ac:dyDescent="0.2">
      <c r="A31" s="48"/>
      <c r="B31" s="50"/>
      <c r="C31" s="49"/>
      <c r="D31" s="49"/>
      <c r="E31" s="49"/>
      <c r="F31" s="153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2.75" customHeight="1" x14ac:dyDescent="0.2">
      <c r="A32" s="48"/>
      <c r="B32" s="50"/>
      <c r="C32" s="49"/>
      <c r="D32" s="49"/>
      <c r="E32" s="49"/>
      <c r="F32" s="153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2.75" customHeight="1" x14ac:dyDescent="0.2">
      <c r="A33" s="48"/>
      <c r="B33" s="50"/>
      <c r="C33" s="49"/>
      <c r="D33" s="49"/>
      <c r="E33" s="49"/>
      <c r="F33" s="153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2.75" customHeight="1" x14ac:dyDescent="0.2">
      <c r="A34" s="48"/>
      <c r="B34" s="50"/>
      <c r="C34" s="49"/>
      <c r="D34" s="49"/>
      <c r="E34" s="49"/>
      <c r="F34" s="153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2.75" customHeight="1" x14ac:dyDescent="0.2">
      <c r="A35" s="48"/>
      <c r="B35" s="50"/>
      <c r="C35" s="49"/>
      <c r="D35" s="49"/>
      <c r="E35" s="49"/>
      <c r="F35" s="153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2.75" customHeight="1" x14ac:dyDescent="0.2">
      <c r="A36" s="48"/>
      <c r="B36" s="50"/>
      <c r="C36" s="49"/>
      <c r="D36" s="49"/>
      <c r="E36" s="49"/>
      <c r="F36" s="153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2.75" customHeight="1" x14ac:dyDescent="0.2">
      <c r="A37" s="48"/>
      <c r="B37" s="50"/>
      <c r="C37" s="49"/>
      <c r="D37" s="49"/>
      <c r="E37" s="49"/>
      <c r="F37" s="153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2.75" customHeight="1" x14ac:dyDescent="0.2">
      <c r="A38" s="48"/>
      <c r="B38" s="50"/>
      <c r="C38" s="49"/>
      <c r="D38" s="49"/>
      <c r="E38" s="49"/>
      <c r="F38" s="153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2.75" customHeight="1" x14ac:dyDescent="0.2">
      <c r="A39" s="48"/>
      <c r="B39" s="50"/>
      <c r="C39" s="49"/>
      <c r="D39" s="49"/>
      <c r="E39" s="49"/>
      <c r="F39" s="153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2.75" customHeight="1" x14ac:dyDescent="0.2">
      <c r="A40" s="48"/>
      <c r="B40" s="50"/>
      <c r="C40" s="49"/>
      <c r="D40" s="49"/>
      <c r="E40" s="49"/>
      <c r="F40" s="153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2.75" customHeight="1" x14ac:dyDescent="0.2">
      <c r="A41" s="48"/>
      <c r="B41" s="50"/>
      <c r="C41" s="49"/>
      <c r="D41" s="49"/>
      <c r="E41" s="49"/>
      <c r="F41" s="153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2.75" customHeight="1" x14ac:dyDescent="0.2">
      <c r="A42" s="48"/>
      <c r="B42" s="50"/>
      <c r="C42" s="49"/>
      <c r="D42" s="49"/>
      <c r="E42" s="49"/>
      <c r="F42" s="153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2.75" customHeight="1" x14ac:dyDescent="0.2">
      <c r="A43" s="48"/>
      <c r="B43" s="50"/>
      <c r="C43" s="49"/>
      <c r="D43" s="49"/>
      <c r="E43" s="49"/>
      <c r="F43" s="153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2.75" customHeight="1" x14ac:dyDescent="0.2">
      <c r="A44" s="48"/>
      <c r="B44" s="50"/>
      <c r="C44" s="49"/>
      <c r="D44" s="49"/>
      <c r="E44" s="49"/>
      <c r="F44" s="153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2.75" customHeight="1" x14ac:dyDescent="0.2">
      <c r="A45" s="48"/>
      <c r="B45" s="50"/>
      <c r="C45" s="49"/>
      <c r="D45" s="49"/>
      <c r="E45" s="49"/>
      <c r="F45" s="153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2.75" customHeight="1" x14ac:dyDescent="0.2">
      <c r="A46" s="48"/>
      <c r="B46" s="50"/>
      <c r="C46" s="49"/>
      <c r="D46" s="49"/>
      <c r="E46" s="49"/>
      <c r="F46" s="153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2.75" customHeight="1" x14ac:dyDescent="0.2">
      <c r="A47" s="48"/>
      <c r="B47" s="50"/>
      <c r="C47" s="49"/>
      <c r="D47" s="49"/>
      <c r="E47" s="49"/>
      <c r="F47" s="153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2.75" customHeight="1" x14ac:dyDescent="0.2">
      <c r="A48" s="48"/>
      <c r="B48" s="50"/>
      <c r="C48" s="49"/>
      <c r="D48" s="49"/>
      <c r="E48" s="49"/>
      <c r="F48" s="153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2.75" customHeight="1" x14ac:dyDescent="0.2">
      <c r="A49" s="48"/>
      <c r="B49" s="50"/>
      <c r="C49" s="49"/>
      <c r="D49" s="49"/>
      <c r="E49" s="49"/>
      <c r="F49" s="153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2.75" customHeight="1" x14ac:dyDescent="0.2">
      <c r="A50" s="48"/>
      <c r="B50" s="50"/>
      <c r="C50" s="49"/>
      <c r="D50" s="49"/>
      <c r="E50" s="49"/>
      <c r="F50" s="153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2.75" customHeight="1" x14ac:dyDescent="0.2">
      <c r="A51" s="48"/>
      <c r="B51" s="50"/>
      <c r="C51" s="49"/>
      <c r="D51" s="49"/>
      <c r="E51" s="49"/>
      <c r="F51" s="153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2.75" customHeight="1" x14ac:dyDescent="0.2">
      <c r="A52" s="48"/>
      <c r="B52" s="50"/>
      <c r="C52" s="49"/>
      <c r="D52" s="49"/>
      <c r="E52" s="49"/>
      <c r="F52" s="153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2.75" customHeight="1" x14ac:dyDescent="0.2">
      <c r="A53" s="48"/>
      <c r="B53" s="50"/>
      <c r="C53" s="49"/>
      <c r="D53" s="49"/>
      <c r="E53" s="49"/>
      <c r="F53" s="153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2.75" customHeight="1" x14ac:dyDescent="0.2">
      <c r="A54" s="48"/>
      <c r="B54" s="50"/>
      <c r="C54" s="49"/>
      <c r="D54" s="49"/>
      <c r="E54" s="49"/>
      <c r="F54" s="153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2.75" customHeight="1" x14ac:dyDescent="0.2">
      <c r="A55" s="48"/>
      <c r="B55" s="50"/>
      <c r="C55" s="49"/>
      <c r="D55" s="49"/>
      <c r="E55" s="49"/>
      <c r="F55" s="153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2.75" customHeight="1" x14ac:dyDescent="0.2">
      <c r="A56" s="48"/>
      <c r="B56" s="50"/>
      <c r="C56" s="49"/>
      <c r="D56" s="49"/>
      <c r="E56" s="49"/>
      <c r="F56" s="153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2.75" customHeight="1" x14ac:dyDescent="0.2">
      <c r="A57" s="48"/>
      <c r="B57" s="50"/>
      <c r="C57" s="49"/>
      <c r="D57" s="49"/>
      <c r="E57" s="49"/>
      <c r="F57" s="153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2.75" customHeight="1" x14ac:dyDescent="0.2">
      <c r="A58" s="48"/>
      <c r="B58" s="50"/>
      <c r="C58" s="49"/>
      <c r="D58" s="49"/>
      <c r="E58" s="49"/>
      <c r="F58" s="153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2.75" customHeight="1" x14ac:dyDescent="0.2">
      <c r="A59" s="48"/>
      <c r="B59" s="50"/>
      <c r="C59" s="49"/>
      <c r="D59" s="49"/>
      <c r="E59" s="49"/>
      <c r="F59" s="153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2.75" customHeight="1" x14ac:dyDescent="0.2">
      <c r="A60" s="48"/>
      <c r="B60" s="50"/>
      <c r="C60" s="49"/>
      <c r="D60" s="49"/>
      <c r="E60" s="49"/>
      <c r="F60" s="153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2.75" customHeight="1" x14ac:dyDescent="0.2">
      <c r="A61" s="48"/>
      <c r="B61" s="50"/>
      <c r="C61" s="49"/>
      <c r="D61" s="49"/>
      <c r="E61" s="49"/>
      <c r="F61" s="153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2.75" customHeight="1" x14ac:dyDescent="0.2">
      <c r="A62" s="48"/>
      <c r="B62" s="50"/>
      <c r="C62" s="49"/>
      <c r="D62" s="49"/>
      <c r="E62" s="49"/>
      <c r="F62" s="153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2.75" customHeight="1" x14ac:dyDescent="0.2">
      <c r="A63" s="48"/>
      <c r="B63" s="50"/>
      <c r="C63" s="49"/>
      <c r="D63" s="49"/>
      <c r="E63" s="49"/>
      <c r="F63" s="153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2.75" customHeight="1" x14ac:dyDescent="0.2">
      <c r="A64" s="48"/>
      <c r="B64" s="50"/>
      <c r="C64" s="49"/>
      <c r="D64" s="49"/>
      <c r="E64" s="49"/>
      <c r="F64" s="153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2.75" customHeight="1" x14ac:dyDescent="0.2">
      <c r="A65" s="48"/>
      <c r="B65" s="50"/>
      <c r="C65" s="49"/>
      <c r="D65" s="49"/>
      <c r="E65" s="49"/>
      <c r="F65" s="153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2.75" customHeight="1" x14ac:dyDescent="0.2">
      <c r="A66" s="48"/>
      <c r="B66" s="50"/>
      <c r="C66" s="49"/>
      <c r="D66" s="49"/>
      <c r="E66" s="49"/>
      <c r="F66" s="153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2.75" customHeight="1" x14ac:dyDescent="0.2">
      <c r="A67" s="48"/>
      <c r="B67" s="50"/>
      <c r="C67" s="49"/>
      <c r="D67" s="49"/>
      <c r="E67" s="49"/>
      <c r="F67" s="153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2.75" customHeight="1" x14ac:dyDescent="0.2">
      <c r="A68" s="48"/>
      <c r="B68" s="50"/>
      <c r="C68" s="49"/>
      <c r="D68" s="49"/>
      <c r="E68" s="49"/>
      <c r="F68" s="153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2.75" customHeight="1" x14ac:dyDescent="0.2">
      <c r="A69" s="48"/>
      <c r="B69" s="50"/>
      <c r="C69" s="49"/>
      <c r="D69" s="49"/>
      <c r="E69" s="49"/>
      <c r="F69" s="153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2.75" customHeight="1" x14ac:dyDescent="0.2">
      <c r="A70" s="48"/>
      <c r="B70" s="50"/>
      <c r="C70" s="49"/>
      <c r="D70" s="49"/>
      <c r="E70" s="49"/>
      <c r="F70" s="153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2.75" customHeight="1" x14ac:dyDescent="0.2">
      <c r="A71" s="48"/>
      <c r="B71" s="50"/>
      <c r="C71" s="49"/>
      <c r="D71" s="49"/>
      <c r="E71" s="49"/>
      <c r="F71" s="153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2.75" customHeight="1" x14ac:dyDescent="0.2">
      <c r="A72" s="48"/>
      <c r="B72" s="50"/>
      <c r="C72" s="49"/>
      <c r="D72" s="49"/>
      <c r="E72" s="49"/>
      <c r="F72" s="153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2.75" customHeight="1" x14ac:dyDescent="0.2">
      <c r="A73" s="48"/>
      <c r="B73" s="50"/>
      <c r="C73" s="49"/>
      <c r="D73" s="49"/>
      <c r="E73" s="49"/>
      <c r="F73" s="153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2.75" customHeight="1" x14ac:dyDescent="0.2">
      <c r="A74" s="48"/>
      <c r="B74" s="50"/>
      <c r="C74" s="49"/>
      <c r="D74" s="49"/>
      <c r="E74" s="49"/>
      <c r="F74" s="153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2.75" customHeight="1" x14ac:dyDescent="0.2">
      <c r="A75" s="48"/>
      <c r="B75" s="50"/>
      <c r="C75" s="49"/>
      <c r="D75" s="49"/>
      <c r="E75" s="49"/>
      <c r="F75" s="153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2.75" customHeight="1" x14ac:dyDescent="0.2">
      <c r="A76" s="48"/>
      <c r="B76" s="50"/>
      <c r="C76" s="49"/>
      <c r="D76" s="49"/>
      <c r="E76" s="49"/>
      <c r="F76" s="153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2.75" customHeight="1" x14ac:dyDescent="0.2">
      <c r="A77" s="48"/>
      <c r="B77" s="50"/>
      <c r="C77" s="49"/>
      <c r="D77" s="49"/>
      <c r="E77" s="49"/>
      <c r="F77" s="153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2.75" customHeight="1" x14ac:dyDescent="0.2">
      <c r="A78" s="48"/>
      <c r="B78" s="50"/>
      <c r="C78" s="49"/>
      <c r="D78" s="49"/>
      <c r="E78" s="49"/>
      <c r="F78" s="153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2.75" customHeight="1" x14ac:dyDescent="0.2">
      <c r="A79" s="48"/>
      <c r="B79" s="50"/>
      <c r="C79" s="49"/>
      <c r="D79" s="49"/>
      <c r="E79" s="49"/>
      <c r="F79" s="153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2.75" customHeight="1" x14ac:dyDescent="0.2">
      <c r="A80" s="48"/>
      <c r="B80" s="50"/>
      <c r="C80" s="49"/>
      <c r="D80" s="49"/>
      <c r="E80" s="49"/>
      <c r="F80" s="153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2.75" customHeight="1" x14ac:dyDescent="0.2">
      <c r="A81" s="48"/>
      <c r="B81" s="50"/>
      <c r="C81" s="49"/>
      <c r="D81" s="49"/>
      <c r="E81" s="49"/>
      <c r="F81" s="153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2.75" customHeight="1" x14ac:dyDescent="0.2">
      <c r="A82" s="48"/>
      <c r="B82" s="50"/>
      <c r="C82" s="49"/>
      <c r="D82" s="49"/>
      <c r="E82" s="49"/>
      <c r="F82" s="153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2.75" customHeight="1" x14ac:dyDescent="0.2">
      <c r="A83" s="48"/>
      <c r="B83" s="50"/>
      <c r="C83" s="49"/>
      <c r="D83" s="49"/>
      <c r="E83" s="49"/>
      <c r="F83" s="153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2.75" customHeight="1" x14ac:dyDescent="0.2">
      <c r="A84" s="48"/>
      <c r="B84" s="50"/>
      <c r="C84" s="49"/>
      <c r="D84" s="49"/>
      <c r="E84" s="49"/>
      <c r="F84" s="153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2.75" customHeight="1" x14ac:dyDescent="0.2">
      <c r="A85" s="48"/>
      <c r="B85" s="50"/>
      <c r="C85" s="49"/>
      <c r="D85" s="49"/>
      <c r="E85" s="49"/>
      <c r="F85" s="153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2.75" customHeight="1" x14ac:dyDescent="0.2">
      <c r="A86" s="48"/>
      <c r="B86" s="50"/>
      <c r="C86" s="49"/>
      <c r="D86" s="49"/>
      <c r="E86" s="49"/>
      <c r="F86" s="153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2.75" customHeight="1" x14ac:dyDescent="0.2">
      <c r="A87" s="48"/>
      <c r="B87" s="50"/>
      <c r="C87" s="49"/>
      <c r="D87" s="49"/>
      <c r="E87" s="49"/>
      <c r="F87" s="153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2.75" customHeight="1" x14ac:dyDescent="0.2">
      <c r="A88" s="48"/>
      <c r="B88" s="50"/>
      <c r="C88" s="49"/>
      <c r="D88" s="49"/>
      <c r="E88" s="49"/>
      <c r="F88" s="153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2.75" customHeight="1" x14ac:dyDescent="0.2">
      <c r="A89" s="48"/>
      <c r="B89" s="50"/>
      <c r="C89" s="49"/>
      <c r="D89" s="49"/>
      <c r="E89" s="49"/>
      <c r="F89" s="153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2.75" customHeight="1" x14ac:dyDescent="0.2">
      <c r="A90" s="48"/>
      <c r="B90" s="50"/>
      <c r="C90" s="49"/>
      <c r="D90" s="49"/>
      <c r="E90" s="49"/>
      <c r="F90" s="153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2.75" customHeight="1" x14ac:dyDescent="0.2">
      <c r="A91" s="48"/>
      <c r="B91" s="50"/>
      <c r="C91" s="49"/>
      <c r="D91" s="49"/>
      <c r="E91" s="49"/>
      <c r="F91" s="153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2.75" customHeight="1" x14ac:dyDescent="0.2">
      <c r="A92" s="48"/>
      <c r="B92" s="50"/>
      <c r="C92" s="49"/>
      <c r="D92" s="49"/>
      <c r="E92" s="49"/>
      <c r="F92" s="153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2.75" customHeight="1" x14ac:dyDescent="0.2">
      <c r="A93" s="48"/>
      <c r="B93" s="50"/>
      <c r="C93" s="49"/>
      <c r="D93" s="49"/>
      <c r="E93" s="49"/>
      <c r="F93" s="153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2.75" customHeight="1" x14ac:dyDescent="0.2">
      <c r="A94" s="48"/>
      <c r="B94" s="50"/>
      <c r="C94" s="49"/>
      <c r="D94" s="49"/>
      <c r="E94" s="49"/>
      <c r="F94" s="153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2.75" customHeight="1" x14ac:dyDescent="0.2">
      <c r="A95" s="48"/>
      <c r="B95" s="50"/>
      <c r="C95" s="49"/>
      <c r="D95" s="49"/>
      <c r="E95" s="49"/>
      <c r="F95" s="153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2.75" customHeight="1" x14ac:dyDescent="0.2">
      <c r="A96" s="48"/>
      <c r="B96" s="50"/>
      <c r="C96" s="49"/>
      <c r="D96" s="49"/>
      <c r="E96" s="49"/>
      <c r="F96" s="153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2.75" customHeight="1" x14ac:dyDescent="0.2">
      <c r="A97" s="48"/>
      <c r="B97" s="50"/>
      <c r="C97" s="49"/>
      <c r="D97" s="49"/>
      <c r="E97" s="49"/>
      <c r="F97" s="153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2.75" customHeight="1" x14ac:dyDescent="0.2">
      <c r="A98" s="48"/>
      <c r="B98" s="50"/>
      <c r="C98" s="49"/>
      <c r="D98" s="49"/>
      <c r="E98" s="49"/>
      <c r="F98" s="153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2.75" customHeight="1" x14ac:dyDescent="0.2">
      <c r="A99" s="48"/>
      <c r="B99" s="50"/>
      <c r="C99" s="49"/>
      <c r="D99" s="49"/>
      <c r="E99" s="49"/>
      <c r="F99" s="153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2.75" customHeight="1" x14ac:dyDescent="0.2">
      <c r="A100" s="48"/>
      <c r="B100" s="50"/>
      <c r="C100" s="49"/>
      <c r="D100" s="49"/>
      <c r="E100" s="49"/>
      <c r="F100" s="153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2.75" customHeight="1" x14ac:dyDescent="0.2">
      <c r="A101" s="48"/>
      <c r="B101" s="50"/>
      <c r="C101" s="49"/>
      <c r="D101" s="49"/>
      <c r="E101" s="49"/>
      <c r="F101" s="153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2.75" customHeight="1" x14ac:dyDescent="0.2">
      <c r="A102" s="48"/>
      <c r="B102" s="50"/>
      <c r="C102" s="49"/>
      <c r="D102" s="49"/>
      <c r="E102" s="49"/>
      <c r="F102" s="153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2.75" customHeight="1" x14ac:dyDescent="0.2">
      <c r="A103" s="48"/>
      <c r="B103" s="50"/>
      <c r="C103" s="49"/>
      <c r="D103" s="49"/>
      <c r="E103" s="49"/>
      <c r="F103" s="153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2.75" customHeight="1" x14ac:dyDescent="0.2">
      <c r="A104" s="48"/>
      <c r="B104" s="50"/>
      <c r="C104" s="49"/>
      <c r="D104" s="49"/>
      <c r="E104" s="49"/>
      <c r="F104" s="153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2.75" customHeight="1" x14ac:dyDescent="0.2">
      <c r="A105" s="48"/>
      <c r="B105" s="50"/>
      <c r="C105" s="49"/>
      <c r="D105" s="49"/>
      <c r="E105" s="49"/>
      <c r="F105" s="153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2.75" customHeight="1" x14ac:dyDescent="0.2">
      <c r="A106" s="48"/>
      <c r="B106" s="50"/>
      <c r="C106" s="49"/>
      <c r="D106" s="49"/>
      <c r="E106" s="49"/>
      <c r="F106" s="153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2.75" customHeight="1" x14ac:dyDescent="0.2">
      <c r="A107" s="48"/>
      <c r="B107" s="50"/>
      <c r="C107" s="49"/>
      <c r="D107" s="49"/>
      <c r="E107" s="49"/>
      <c r="F107" s="153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2.75" customHeight="1" x14ac:dyDescent="0.2">
      <c r="A108" s="48"/>
      <c r="B108" s="50"/>
      <c r="C108" s="49"/>
      <c r="D108" s="49"/>
      <c r="E108" s="49"/>
      <c r="F108" s="153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2.75" customHeight="1" x14ac:dyDescent="0.2">
      <c r="A109" s="48"/>
      <c r="B109" s="50"/>
      <c r="C109" s="49"/>
      <c r="D109" s="49"/>
      <c r="E109" s="49"/>
      <c r="F109" s="153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2.75" customHeight="1" x14ac:dyDescent="0.2">
      <c r="A110" s="48"/>
      <c r="B110" s="50"/>
      <c r="C110" s="49"/>
      <c r="D110" s="49"/>
      <c r="E110" s="49"/>
      <c r="F110" s="153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2.75" customHeight="1" x14ac:dyDescent="0.2">
      <c r="A111" s="48"/>
      <c r="B111" s="50"/>
      <c r="C111" s="49"/>
      <c r="D111" s="49"/>
      <c r="E111" s="49"/>
      <c r="F111" s="153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2.75" customHeight="1" x14ac:dyDescent="0.2">
      <c r="A112" s="48"/>
      <c r="B112" s="50"/>
      <c r="C112" s="49"/>
      <c r="D112" s="49"/>
      <c r="E112" s="49"/>
      <c r="F112" s="153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2.75" customHeight="1" x14ac:dyDescent="0.2">
      <c r="A113" s="48"/>
      <c r="B113" s="50"/>
      <c r="C113" s="49"/>
      <c r="D113" s="49"/>
      <c r="E113" s="49"/>
      <c r="F113" s="153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2.75" customHeight="1" x14ac:dyDescent="0.2">
      <c r="A114" s="48"/>
      <c r="B114" s="50"/>
      <c r="C114" s="49"/>
      <c r="D114" s="49"/>
      <c r="E114" s="49"/>
      <c r="F114" s="153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2.75" customHeight="1" x14ac:dyDescent="0.2">
      <c r="A115" s="48"/>
      <c r="B115" s="50"/>
      <c r="C115" s="49"/>
      <c r="D115" s="49"/>
      <c r="E115" s="49"/>
      <c r="F115" s="153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2.75" customHeight="1" x14ac:dyDescent="0.2">
      <c r="A116" s="48"/>
      <c r="B116" s="50"/>
      <c r="C116" s="49"/>
      <c r="D116" s="49"/>
      <c r="E116" s="49"/>
      <c r="F116" s="153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2.75" customHeight="1" x14ac:dyDescent="0.2">
      <c r="A117" s="48"/>
      <c r="B117" s="50"/>
      <c r="C117" s="49"/>
      <c r="D117" s="49"/>
      <c r="E117" s="49"/>
      <c r="F117" s="153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2.75" customHeight="1" x14ac:dyDescent="0.2">
      <c r="A118" s="48"/>
      <c r="B118" s="50"/>
      <c r="C118" s="49"/>
      <c r="D118" s="49"/>
      <c r="E118" s="49"/>
      <c r="F118" s="153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2.75" customHeight="1" x14ac:dyDescent="0.2">
      <c r="A119" s="48"/>
      <c r="B119" s="50"/>
      <c r="C119" s="49"/>
      <c r="D119" s="49"/>
      <c r="E119" s="49"/>
      <c r="F119" s="153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2.75" customHeight="1" x14ac:dyDescent="0.2">
      <c r="A120" s="48"/>
      <c r="B120" s="50"/>
      <c r="C120" s="49"/>
      <c r="D120" s="49"/>
      <c r="E120" s="49"/>
      <c r="F120" s="153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2.75" customHeight="1" x14ac:dyDescent="0.2">
      <c r="A121" s="48"/>
      <c r="B121" s="50"/>
      <c r="C121" s="49"/>
      <c r="D121" s="49"/>
      <c r="E121" s="49"/>
      <c r="F121" s="153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2.75" customHeight="1" x14ac:dyDescent="0.2">
      <c r="A122" s="48"/>
      <c r="B122" s="50"/>
      <c r="C122" s="49"/>
      <c r="D122" s="49"/>
      <c r="E122" s="49"/>
      <c r="F122" s="153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2.75" customHeight="1" x14ac:dyDescent="0.2">
      <c r="A123" s="48"/>
      <c r="B123" s="50"/>
      <c r="C123" s="49"/>
      <c r="D123" s="49"/>
      <c r="E123" s="49"/>
      <c r="F123" s="153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2.75" customHeight="1" x14ac:dyDescent="0.2">
      <c r="A124" s="48"/>
      <c r="B124" s="50"/>
      <c r="C124" s="49"/>
      <c r="D124" s="49"/>
      <c r="E124" s="49"/>
      <c r="F124" s="153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2.75" customHeight="1" x14ac:dyDescent="0.2">
      <c r="A125" s="48"/>
      <c r="B125" s="50"/>
      <c r="C125" s="49"/>
      <c r="D125" s="49"/>
      <c r="E125" s="49"/>
      <c r="F125" s="153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2.75" customHeight="1" x14ac:dyDescent="0.2">
      <c r="A126" s="48"/>
      <c r="B126" s="50"/>
      <c r="C126" s="49"/>
      <c r="D126" s="49"/>
      <c r="E126" s="49"/>
      <c r="F126" s="153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2.75" customHeight="1" x14ac:dyDescent="0.2">
      <c r="A127" s="48"/>
      <c r="B127" s="50"/>
      <c r="C127" s="49"/>
      <c r="D127" s="49"/>
      <c r="E127" s="49"/>
      <c r="F127" s="153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2.75" customHeight="1" x14ac:dyDescent="0.2">
      <c r="A128" s="48"/>
      <c r="B128" s="50"/>
      <c r="C128" s="49"/>
      <c r="D128" s="49"/>
      <c r="E128" s="49"/>
      <c r="F128" s="153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2.75" customHeight="1" x14ac:dyDescent="0.2">
      <c r="A129" s="48"/>
      <c r="B129" s="50"/>
      <c r="C129" s="49"/>
      <c r="D129" s="49"/>
      <c r="E129" s="49"/>
      <c r="F129" s="153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2.75" customHeight="1" x14ac:dyDescent="0.2">
      <c r="A130" s="48"/>
      <c r="B130" s="50"/>
      <c r="C130" s="49"/>
      <c r="D130" s="49"/>
      <c r="E130" s="49"/>
      <c r="F130" s="153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2.75" customHeight="1" x14ac:dyDescent="0.2">
      <c r="A131" s="48"/>
      <c r="B131" s="50"/>
      <c r="C131" s="49"/>
      <c r="D131" s="49"/>
      <c r="E131" s="49"/>
      <c r="F131" s="153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2.75" customHeight="1" x14ac:dyDescent="0.2">
      <c r="A132" s="48"/>
      <c r="B132" s="50"/>
      <c r="C132" s="49"/>
      <c r="D132" s="49"/>
      <c r="E132" s="49"/>
      <c r="F132" s="153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2.75" customHeight="1" x14ac:dyDescent="0.2">
      <c r="A133" s="48"/>
      <c r="B133" s="50"/>
      <c r="C133" s="49"/>
      <c r="D133" s="49"/>
      <c r="E133" s="49"/>
      <c r="F133" s="153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2.75" customHeight="1" x14ac:dyDescent="0.2">
      <c r="A134" s="48"/>
      <c r="B134" s="50"/>
      <c r="C134" s="49"/>
      <c r="D134" s="49"/>
      <c r="E134" s="49"/>
      <c r="F134" s="153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2.75" customHeight="1" x14ac:dyDescent="0.2">
      <c r="A135" s="48"/>
      <c r="B135" s="50"/>
      <c r="C135" s="49"/>
      <c r="D135" s="49"/>
      <c r="E135" s="49"/>
      <c r="F135" s="153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2.75" customHeight="1" x14ac:dyDescent="0.2">
      <c r="A136" s="48"/>
      <c r="B136" s="50"/>
      <c r="C136" s="49"/>
      <c r="D136" s="49"/>
      <c r="E136" s="49"/>
      <c r="F136" s="153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2.75" customHeight="1" x14ac:dyDescent="0.2">
      <c r="A137" s="48"/>
      <c r="B137" s="50"/>
      <c r="C137" s="49"/>
      <c r="D137" s="49"/>
      <c r="E137" s="49"/>
      <c r="F137" s="153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2.75" customHeight="1" x14ac:dyDescent="0.2">
      <c r="A138" s="48"/>
      <c r="B138" s="50"/>
      <c r="C138" s="49"/>
      <c r="D138" s="49"/>
      <c r="E138" s="49"/>
      <c r="F138" s="153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2.75" customHeight="1" x14ac:dyDescent="0.2">
      <c r="A139" s="48"/>
      <c r="B139" s="50"/>
      <c r="C139" s="49"/>
      <c r="D139" s="49"/>
      <c r="E139" s="49"/>
      <c r="F139" s="153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2.75" customHeight="1" x14ac:dyDescent="0.2">
      <c r="A140" s="48"/>
      <c r="B140" s="50"/>
      <c r="C140" s="49"/>
      <c r="D140" s="49"/>
      <c r="E140" s="49"/>
      <c r="F140" s="153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2.75" customHeight="1" x14ac:dyDescent="0.2">
      <c r="A141" s="48"/>
      <c r="B141" s="50"/>
      <c r="C141" s="49"/>
      <c r="D141" s="49"/>
      <c r="E141" s="49"/>
      <c r="F141" s="153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2.75" customHeight="1" x14ac:dyDescent="0.2">
      <c r="A142" s="48"/>
      <c r="B142" s="50"/>
      <c r="C142" s="49"/>
      <c r="D142" s="49"/>
      <c r="E142" s="49"/>
      <c r="F142" s="153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2.75" customHeight="1" x14ac:dyDescent="0.2">
      <c r="A143" s="48"/>
      <c r="B143" s="50"/>
      <c r="C143" s="49"/>
      <c r="D143" s="49"/>
      <c r="E143" s="49"/>
      <c r="F143" s="153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2.75" customHeight="1" x14ac:dyDescent="0.2">
      <c r="A144" s="48"/>
      <c r="B144" s="50"/>
      <c r="C144" s="49"/>
      <c r="D144" s="49"/>
      <c r="E144" s="49"/>
      <c r="F144" s="153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2.75" customHeight="1" x14ac:dyDescent="0.2">
      <c r="A145" s="48"/>
      <c r="B145" s="50"/>
      <c r="C145" s="49"/>
      <c r="D145" s="49"/>
      <c r="E145" s="49"/>
      <c r="F145" s="153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2.75" customHeight="1" x14ac:dyDescent="0.2">
      <c r="A146" s="48"/>
      <c r="B146" s="50"/>
      <c r="C146" s="49"/>
      <c r="D146" s="49"/>
      <c r="E146" s="49"/>
      <c r="F146" s="153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2.75" customHeight="1" x14ac:dyDescent="0.2">
      <c r="A147" s="48"/>
      <c r="B147" s="50"/>
      <c r="C147" s="49"/>
      <c r="D147" s="49"/>
      <c r="E147" s="49"/>
      <c r="F147" s="153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2.75" customHeight="1" x14ac:dyDescent="0.2">
      <c r="A148" s="48"/>
      <c r="B148" s="50"/>
      <c r="C148" s="49"/>
      <c r="D148" s="49"/>
      <c r="E148" s="49"/>
      <c r="F148" s="153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2.75" customHeight="1" x14ac:dyDescent="0.2">
      <c r="A149" s="48"/>
      <c r="B149" s="50"/>
      <c r="C149" s="49"/>
      <c r="D149" s="49"/>
      <c r="E149" s="49"/>
      <c r="F149" s="153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2.75" customHeight="1" x14ac:dyDescent="0.2">
      <c r="A150" s="48"/>
      <c r="B150" s="50"/>
      <c r="C150" s="49"/>
      <c r="D150" s="49"/>
      <c r="E150" s="49"/>
      <c r="F150" s="153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2.75" customHeight="1" x14ac:dyDescent="0.2">
      <c r="A151" s="48"/>
      <c r="B151" s="50"/>
      <c r="C151" s="49"/>
      <c r="D151" s="49"/>
      <c r="E151" s="49"/>
      <c r="F151" s="153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2.75" customHeight="1" x14ac:dyDescent="0.2">
      <c r="A152" s="48"/>
      <c r="B152" s="50"/>
      <c r="C152" s="49"/>
      <c r="D152" s="49"/>
      <c r="E152" s="49"/>
      <c r="F152" s="153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2.75" customHeight="1" x14ac:dyDescent="0.2">
      <c r="A153" s="48"/>
      <c r="B153" s="50"/>
      <c r="C153" s="49"/>
      <c r="D153" s="49"/>
      <c r="E153" s="49"/>
      <c r="F153" s="153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2.75" customHeight="1" x14ac:dyDescent="0.2">
      <c r="A154" s="48"/>
      <c r="B154" s="50"/>
      <c r="C154" s="49"/>
      <c r="D154" s="49"/>
      <c r="E154" s="49"/>
      <c r="F154" s="153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2.75" customHeight="1" x14ac:dyDescent="0.2">
      <c r="A155" s="48"/>
      <c r="B155" s="50"/>
      <c r="C155" s="49"/>
      <c r="D155" s="49"/>
      <c r="E155" s="49"/>
      <c r="F155" s="153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2.75" customHeight="1" x14ac:dyDescent="0.2">
      <c r="A156" s="48"/>
      <c r="B156" s="50"/>
      <c r="C156" s="49"/>
      <c r="D156" s="49"/>
      <c r="E156" s="49"/>
      <c r="F156" s="153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2.75" customHeight="1" x14ac:dyDescent="0.2">
      <c r="A157" s="48"/>
      <c r="B157" s="50"/>
      <c r="C157" s="49"/>
      <c r="D157" s="49"/>
      <c r="E157" s="49"/>
      <c r="F157" s="153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2.75" customHeight="1" x14ac:dyDescent="0.2">
      <c r="A158" s="48"/>
      <c r="B158" s="50"/>
      <c r="C158" s="49"/>
      <c r="D158" s="49"/>
      <c r="E158" s="49"/>
      <c r="F158" s="153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2.75" customHeight="1" x14ac:dyDescent="0.2">
      <c r="A159" s="48"/>
      <c r="B159" s="50"/>
      <c r="C159" s="49"/>
      <c r="D159" s="49"/>
      <c r="E159" s="49"/>
      <c r="F159" s="153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2.75" customHeight="1" x14ac:dyDescent="0.2">
      <c r="A160" s="48"/>
      <c r="B160" s="50"/>
      <c r="C160" s="49"/>
      <c r="D160" s="49"/>
      <c r="E160" s="49"/>
      <c r="F160" s="153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2.75" customHeight="1" x14ac:dyDescent="0.2">
      <c r="A161" s="48"/>
      <c r="B161" s="50"/>
      <c r="C161" s="49"/>
      <c r="D161" s="49"/>
      <c r="E161" s="49"/>
      <c r="F161" s="153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2.75" customHeight="1" x14ac:dyDescent="0.2">
      <c r="A162" s="48"/>
      <c r="B162" s="50"/>
      <c r="C162" s="49"/>
      <c r="D162" s="49"/>
      <c r="E162" s="49"/>
      <c r="F162" s="153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2.75" customHeight="1" x14ac:dyDescent="0.2">
      <c r="A163" s="48"/>
      <c r="B163" s="50"/>
      <c r="C163" s="49"/>
      <c r="D163" s="49"/>
      <c r="E163" s="49"/>
      <c r="F163" s="153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2.75" customHeight="1" x14ac:dyDescent="0.2">
      <c r="A164" s="48"/>
      <c r="B164" s="50"/>
      <c r="C164" s="49"/>
      <c r="D164" s="49"/>
      <c r="E164" s="49"/>
      <c r="F164" s="153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2.75" customHeight="1" x14ac:dyDescent="0.2">
      <c r="A165" s="48"/>
      <c r="B165" s="50"/>
      <c r="C165" s="49"/>
      <c r="D165" s="49"/>
      <c r="E165" s="49"/>
      <c r="F165" s="153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2.75" customHeight="1" x14ac:dyDescent="0.2">
      <c r="A166" s="48"/>
      <c r="B166" s="50"/>
      <c r="C166" s="49"/>
      <c r="D166" s="49"/>
      <c r="E166" s="49"/>
      <c r="F166" s="153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2.75" customHeight="1" x14ac:dyDescent="0.2">
      <c r="A167" s="48"/>
      <c r="B167" s="50"/>
      <c r="C167" s="49"/>
      <c r="D167" s="49"/>
      <c r="E167" s="49"/>
      <c r="F167" s="153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2.75" customHeight="1" x14ac:dyDescent="0.2">
      <c r="A168" s="48"/>
      <c r="B168" s="50"/>
      <c r="C168" s="49"/>
      <c r="D168" s="49"/>
      <c r="E168" s="49"/>
      <c r="F168" s="153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2.75" customHeight="1" x14ac:dyDescent="0.2">
      <c r="A169" s="48"/>
      <c r="B169" s="50"/>
      <c r="C169" s="49"/>
      <c r="D169" s="49"/>
      <c r="E169" s="49"/>
      <c r="F169" s="153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2.75" customHeight="1" x14ac:dyDescent="0.2">
      <c r="A170" s="48"/>
      <c r="B170" s="50"/>
      <c r="C170" s="49"/>
      <c r="D170" s="49"/>
      <c r="E170" s="49"/>
      <c r="F170" s="153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2.75" customHeight="1" x14ac:dyDescent="0.2">
      <c r="A171" s="48"/>
      <c r="B171" s="50"/>
      <c r="C171" s="49"/>
      <c r="D171" s="49"/>
      <c r="E171" s="49"/>
      <c r="F171" s="153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2.75" customHeight="1" x14ac:dyDescent="0.2">
      <c r="A172" s="48"/>
      <c r="B172" s="50"/>
      <c r="C172" s="49"/>
      <c r="D172" s="49"/>
      <c r="E172" s="49"/>
      <c r="F172" s="153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2.75" customHeight="1" x14ac:dyDescent="0.2">
      <c r="A173" s="48"/>
      <c r="B173" s="50"/>
      <c r="C173" s="49"/>
      <c r="D173" s="49"/>
      <c r="E173" s="49"/>
      <c r="F173" s="153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2.75" customHeight="1" x14ac:dyDescent="0.2">
      <c r="A174" s="48"/>
      <c r="B174" s="50"/>
      <c r="C174" s="49"/>
      <c r="D174" s="49"/>
      <c r="E174" s="49"/>
      <c r="F174" s="153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2.75" customHeight="1" x14ac:dyDescent="0.2">
      <c r="A175" s="48"/>
      <c r="B175" s="50"/>
      <c r="C175" s="49"/>
      <c r="D175" s="49"/>
      <c r="E175" s="49"/>
      <c r="F175" s="153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2.75" customHeight="1" x14ac:dyDescent="0.2">
      <c r="A176" s="48"/>
      <c r="B176" s="50"/>
      <c r="C176" s="49"/>
      <c r="D176" s="49"/>
      <c r="E176" s="49"/>
      <c r="F176" s="153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2.75" customHeight="1" x14ac:dyDescent="0.2">
      <c r="A177" s="48"/>
      <c r="B177" s="50"/>
      <c r="C177" s="49"/>
      <c r="D177" s="49"/>
      <c r="E177" s="49"/>
      <c r="F177" s="153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2.75" customHeight="1" x14ac:dyDescent="0.2">
      <c r="A178" s="48"/>
      <c r="B178" s="50"/>
      <c r="C178" s="49"/>
      <c r="D178" s="49"/>
      <c r="E178" s="49"/>
      <c r="F178" s="153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2.75" customHeight="1" x14ac:dyDescent="0.2">
      <c r="A179" s="48"/>
      <c r="B179" s="50"/>
      <c r="C179" s="49"/>
      <c r="D179" s="49"/>
      <c r="E179" s="49"/>
      <c r="F179" s="153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2.75" customHeight="1" x14ac:dyDescent="0.2">
      <c r="A180" s="48"/>
      <c r="B180" s="50"/>
      <c r="C180" s="49"/>
      <c r="D180" s="49"/>
      <c r="E180" s="49"/>
      <c r="F180" s="153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2.75" customHeight="1" x14ac:dyDescent="0.2">
      <c r="A181" s="48"/>
      <c r="B181" s="50"/>
      <c r="C181" s="49"/>
      <c r="D181" s="49"/>
      <c r="E181" s="49"/>
      <c r="F181" s="153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2.75" customHeight="1" x14ac:dyDescent="0.2">
      <c r="A182" s="48"/>
      <c r="B182" s="50"/>
      <c r="C182" s="49"/>
      <c r="D182" s="49"/>
      <c r="E182" s="49"/>
      <c r="F182" s="153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2.75" customHeight="1" x14ac:dyDescent="0.2">
      <c r="A183" s="48"/>
      <c r="B183" s="50"/>
      <c r="C183" s="49"/>
      <c r="D183" s="49"/>
      <c r="E183" s="49"/>
      <c r="F183" s="153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2.75" customHeight="1" x14ac:dyDescent="0.2">
      <c r="A184" s="48"/>
      <c r="B184" s="50"/>
      <c r="C184" s="49"/>
      <c r="D184" s="49"/>
      <c r="E184" s="49"/>
      <c r="F184" s="153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2.75" customHeight="1" x14ac:dyDescent="0.2">
      <c r="A185" s="48"/>
      <c r="B185" s="50"/>
      <c r="C185" s="49"/>
      <c r="D185" s="49"/>
      <c r="E185" s="49"/>
      <c r="F185" s="153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2.75" customHeight="1" x14ac:dyDescent="0.2">
      <c r="A186" s="48"/>
      <c r="B186" s="50"/>
      <c r="C186" s="49"/>
      <c r="D186" s="49"/>
      <c r="E186" s="49"/>
      <c r="F186" s="153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2.75" customHeight="1" x14ac:dyDescent="0.2">
      <c r="A187" s="48"/>
      <c r="B187" s="50"/>
      <c r="C187" s="49"/>
      <c r="D187" s="49"/>
      <c r="E187" s="49"/>
      <c r="F187" s="153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2.75" customHeight="1" x14ac:dyDescent="0.2">
      <c r="A188" s="48"/>
      <c r="B188" s="50"/>
      <c r="C188" s="49"/>
      <c r="D188" s="49"/>
      <c r="E188" s="49"/>
      <c r="F188" s="153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2.75" customHeight="1" x14ac:dyDescent="0.2">
      <c r="A189" s="48"/>
      <c r="B189" s="50"/>
      <c r="C189" s="49"/>
      <c r="D189" s="49"/>
      <c r="E189" s="49"/>
      <c r="F189" s="153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2.75" customHeight="1" x14ac:dyDescent="0.2">
      <c r="A190" s="48"/>
      <c r="B190" s="50"/>
      <c r="C190" s="49"/>
      <c r="D190" s="49"/>
      <c r="E190" s="49"/>
      <c r="F190" s="153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2.75" customHeight="1" x14ac:dyDescent="0.2">
      <c r="A191" s="48"/>
      <c r="B191" s="50"/>
      <c r="C191" s="49"/>
      <c r="D191" s="49"/>
      <c r="E191" s="49"/>
      <c r="F191" s="153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2.75" customHeight="1" x14ac:dyDescent="0.2">
      <c r="A192" s="48"/>
      <c r="B192" s="50"/>
      <c r="C192" s="49"/>
      <c r="D192" s="49"/>
      <c r="E192" s="49"/>
      <c r="F192" s="153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2.75" customHeight="1" x14ac:dyDescent="0.2">
      <c r="A193" s="48"/>
      <c r="B193" s="50"/>
      <c r="C193" s="49"/>
      <c r="D193" s="49"/>
      <c r="E193" s="49"/>
      <c r="F193" s="50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2.75" customHeight="1" x14ac:dyDescent="0.2">
      <c r="A194" s="48"/>
      <c r="B194" s="50"/>
      <c r="C194" s="49"/>
      <c r="D194" s="49"/>
      <c r="E194" s="49"/>
      <c r="F194" s="50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2.75" customHeight="1" x14ac:dyDescent="0.2">
      <c r="A195" s="48"/>
      <c r="B195" s="50"/>
      <c r="C195" s="49"/>
      <c r="D195" s="49"/>
      <c r="E195" s="49"/>
      <c r="F195" s="50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2.75" customHeight="1" x14ac:dyDescent="0.2">
      <c r="A196" s="48"/>
      <c r="B196" s="50"/>
      <c r="C196" s="49"/>
      <c r="D196" s="49"/>
      <c r="E196" s="49"/>
      <c r="F196" s="50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2.75" customHeight="1" x14ac:dyDescent="0.2">
      <c r="A197" s="48"/>
      <c r="B197" s="50"/>
      <c r="C197" s="49"/>
      <c r="D197" s="49"/>
      <c r="E197" s="49"/>
      <c r="F197" s="50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2.75" customHeight="1" x14ac:dyDescent="0.2">
      <c r="A198" s="48"/>
      <c r="B198" s="50"/>
      <c r="C198" s="49"/>
      <c r="D198" s="49"/>
      <c r="E198" s="49"/>
      <c r="F198" s="50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2.75" customHeight="1" x14ac:dyDescent="0.2">
      <c r="A199" s="48"/>
      <c r="B199" s="50"/>
      <c r="C199" s="49"/>
      <c r="D199" s="49"/>
      <c r="E199" s="49"/>
      <c r="F199" s="50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2.75" customHeight="1" x14ac:dyDescent="0.2">
      <c r="A200" s="48"/>
      <c r="B200" s="50"/>
      <c r="C200" s="49"/>
      <c r="D200" s="49"/>
      <c r="E200" s="49"/>
      <c r="F200" s="50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2.75" customHeight="1" x14ac:dyDescent="0.2">
      <c r="A201" s="48"/>
      <c r="B201" s="50"/>
      <c r="C201" s="49"/>
      <c r="D201" s="49"/>
      <c r="E201" s="49"/>
      <c r="F201" s="50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2.75" customHeight="1" x14ac:dyDescent="0.2">
      <c r="A202" s="48"/>
      <c r="B202" s="50"/>
      <c r="C202" s="49"/>
      <c r="D202" s="49"/>
      <c r="E202" s="49"/>
      <c r="F202" s="50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2.75" customHeight="1" x14ac:dyDescent="0.2">
      <c r="A203" s="48"/>
      <c r="B203" s="50"/>
      <c r="C203" s="49"/>
      <c r="D203" s="49"/>
      <c r="E203" s="49"/>
      <c r="F203" s="50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2.75" customHeight="1" x14ac:dyDescent="0.2">
      <c r="A204" s="48"/>
      <c r="B204" s="50"/>
      <c r="C204" s="49"/>
      <c r="D204" s="49"/>
      <c r="E204" s="49"/>
      <c r="F204" s="50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2.75" customHeight="1" x14ac:dyDescent="0.2">
      <c r="A205" s="48"/>
      <c r="B205" s="50"/>
      <c r="C205" s="49"/>
      <c r="D205" s="49"/>
      <c r="E205" s="49"/>
      <c r="F205" s="50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2.75" customHeight="1" x14ac:dyDescent="0.2">
      <c r="A206" s="48"/>
      <c r="B206" s="50"/>
      <c r="C206" s="49"/>
      <c r="D206" s="49"/>
      <c r="E206" s="49"/>
      <c r="F206" s="50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2.75" customHeight="1" x14ac:dyDescent="0.2">
      <c r="A207" s="48"/>
      <c r="B207" s="50"/>
      <c r="C207" s="49"/>
      <c r="D207" s="49"/>
      <c r="E207" s="49"/>
      <c r="F207" s="50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2.75" customHeight="1" x14ac:dyDescent="0.2">
      <c r="A208" s="48"/>
      <c r="B208" s="50"/>
      <c r="C208" s="49"/>
      <c r="D208" s="49"/>
      <c r="E208" s="49"/>
      <c r="F208" s="50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2.75" customHeight="1" x14ac:dyDescent="0.2">
      <c r="A209" s="48"/>
      <c r="B209" s="50"/>
      <c r="C209" s="49"/>
      <c r="D209" s="49"/>
      <c r="E209" s="49"/>
      <c r="F209" s="50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2.75" customHeight="1" x14ac:dyDescent="0.2">
      <c r="A210" s="48"/>
      <c r="B210" s="50"/>
      <c r="C210" s="49"/>
      <c r="D210" s="49"/>
      <c r="E210" s="49"/>
      <c r="F210" s="50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2.75" customHeight="1" x14ac:dyDescent="0.2">
      <c r="A211" s="48"/>
      <c r="B211" s="50"/>
      <c r="C211" s="49"/>
      <c r="D211" s="49"/>
      <c r="E211" s="49"/>
      <c r="F211" s="50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2.75" customHeight="1" x14ac:dyDescent="0.2">
      <c r="A212" s="48"/>
      <c r="B212" s="50"/>
      <c r="C212" s="49"/>
      <c r="D212" s="49"/>
      <c r="E212" s="49"/>
      <c r="F212" s="50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2.75" customHeight="1" x14ac:dyDescent="0.2">
      <c r="A213" s="48"/>
      <c r="B213" s="50"/>
      <c r="C213" s="49"/>
      <c r="D213" s="49"/>
      <c r="E213" s="49"/>
      <c r="F213" s="50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2.75" customHeight="1" x14ac:dyDescent="0.2">
      <c r="A214" s="48"/>
      <c r="B214" s="50"/>
      <c r="C214" s="49"/>
      <c r="D214" s="49"/>
      <c r="E214" s="49"/>
      <c r="F214" s="50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2.75" customHeight="1" x14ac:dyDescent="0.2">
      <c r="A215" s="48"/>
      <c r="B215" s="50"/>
      <c r="C215" s="49"/>
      <c r="D215" s="49"/>
      <c r="E215" s="49"/>
      <c r="F215" s="50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2.75" customHeight="1" x14ac:dyDescent="0.2">
      <c r="A216" s="48"/>
      <c r="B216" s="50"/>
      <c r="C216" s="49"/>
      <c r="D216" s="49"/>
      <c r="E216" s="49"/>
      <c r="F216" s="50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2.75" customHeight="1" x14ac:dyDescent="0.2">
      <c r="A217" s="48"/>
      <c r="B217" s="50"/>
      <c r="C217" s="49"/>
      <c r="D217" s="49"/>
      <c r="E217" s="49"/>
      <c r="F217" s="50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2.75" customHeight="1" x14ac:dyDescent="0.2">
      <c r="A218" s="48"/>
      <c r="B218" s="50"/>
      <c r="C218" s="49"/>
      <c r="D218" s="49"/>
      <c r="E218" s="49"/>
      <c r="F218" s="50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2.75" customHeight="1" x14ac:dyDescent="0.2">
      <c r="A219" s="48"/>
      <c r="B219" s="50"/>
      <c r="C219" s="49"/>
      <c r="D219" s="49"/>
      <c r="E219" s="49"/>
      <c r="F219" s="50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2.75" customHeight="1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2.75" customHeight="1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2.75" customHeight="1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2.75" customHeight="1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2.75" customHeight="1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2.75" customHeight="1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2.75" customHeight="1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2.75" customHeight="1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2.75" customHeight="1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2.75" customHeight="1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2.75" customHeight="1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2.75" customHeight="1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2.75" customHeight="1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2.75" customHeight="1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2.75" customHeight="1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2.75" customHeight="1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2.75" customHeight="1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2.75" customHeight="1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2.75" customHeight="1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2.75" customHeight="1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2.75" customHeight="1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2.75" customHeight="1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2.75" customHeight="1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2.75" customHeight="1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2.75" customHeight="1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2.75" customHeight="1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2.75" customHeight="1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2.75" customHeight="1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2.75" customHeight="1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2.75" customHeight="1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2.75" customHeight="1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2.75" customHeight="1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2.75" customHeight="1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2.75" customHeight="1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2.75" customHeight="1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2.75" customHeight="1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2.75" customHeight="1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2.75" customHeight="1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2.75" customHeight="1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2.75" customHeight="1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2.75" customHeight="1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2.75" customHeight="1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2.75" customHeight="1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2.75" customHeight="1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2.75" customHeight="1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2.75" customHeight="1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2.75" customHeight="1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2.75" customHeight="1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2.75" customHeight="1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2.75" customHeight="1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2.75" customHeight="1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2.75" customHeight="1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2.75" customHeight="1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2.7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2.7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2.7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2.7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2.7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2.7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2.7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2.7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2.7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2.7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2.7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2.7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2.7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2.7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2.7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2.7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2.7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2.7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2.7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2.7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2.7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2.7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2.7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2.7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2.7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2.7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2.7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2.7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2.7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2.7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2.7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2.7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2.7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2.7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2.7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2.7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2.7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2.7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2.7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2.7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2.7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2.7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2.7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2.7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2.7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2.7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2.7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2.7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2.7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2.7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2.7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2.7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2.7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2.7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2.7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2.7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2.7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2.7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2.7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2.7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2.7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2.7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2.7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2.7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2.7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2.7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2.7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2.7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2.7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2.7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2.7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2.7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2.7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2.7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2.7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2.7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2.7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2.7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2.7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2.7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2.7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2.7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2.7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2.7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2.7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2.7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2.7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2.7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2.7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2.7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2.7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2.7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2.7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2.7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2.7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2.7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2.7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2.7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2.7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2.7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2.7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2.7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2.7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2.7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2.7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2.7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2.7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2.7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2.7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2.7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2.7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2.7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2.7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2.7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2.7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2.7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2.7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2.7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2.7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2.7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2.7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2.7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2.7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2.7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2.7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2.7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2.7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2.7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2.7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2.7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2.7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2.7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2.7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2.7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2.7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2.7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2.7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2.7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2.7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2.7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2.7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2.7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2.7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2.7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2.7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2.7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2.7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2.7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2.7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2.7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2.7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2.7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2.7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2.7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2.7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2.7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2.7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2.7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2.7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2.7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2.7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2.7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2.7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2.7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2.7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2.7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2.7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2.7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2.7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2.7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2.7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2.7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2.7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2.7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2.7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2.7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2.7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2.7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2.7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2.7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2.7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2.7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2.7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2.7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2.7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2.7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2.7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2.7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2.7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2.7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2.7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2.7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2.7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2.7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2.7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2.7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2.7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2.7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2.7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2.7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2.7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2.7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2.7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2.7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2.7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2.7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2.7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2.7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2.7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2.7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2.7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2.7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2.7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2.7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2.7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2.7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2.7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2.7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2.7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2.7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2.7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2.7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2.7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2.7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2.7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2.7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2.7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2.7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2.7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2.7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2.7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2.7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2.7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2.7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2.7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2.7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2.7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2.7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2.7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2.7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2.7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2.7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2.7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2.7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2.7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2.7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2.7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2.7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2.7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2.7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2.7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2.7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2.7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2.7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2.7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2.7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2.7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2.7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2.7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2.7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2.7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2.7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2.7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2.7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2.7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2.7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2.7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2.7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2.7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2.7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2.7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2.7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2.7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2.7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2.7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2.7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2.7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2.7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2.7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2.7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2.7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2.7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2.7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2.7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2.7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2.7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2.7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2.7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2.7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2.7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2.7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2.7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2.7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2.7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2.7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2.7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2.7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2.7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2.7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2.7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2.7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2.7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2.7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2.7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2.7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2.7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2.7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2.7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2.7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2.7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2.7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2.7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2.7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2.7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2.7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2.7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2.7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2.7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2.7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2.7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2.7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2.7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2.7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2.7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2.7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2.7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2.7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2.7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2.7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2.7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2.7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2.7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2.7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2.7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2.7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2.7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2.7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2.7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2.7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2.7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2.7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2.7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2.7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2.7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2.7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2.7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2.7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2.7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2.7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2.7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2.7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2.7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2.7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2.7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2.7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2.7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2.7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2.7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2.7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2.7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2.7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2.7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2.7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2.7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2.7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2.7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2.7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2.7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2.7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2.7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2.7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2.7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2.7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2.7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2.7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2.7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2.7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2.7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2.7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2.7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2.7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2.7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2.7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2.7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2.7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2.7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2.7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2.7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2.7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2.7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2.7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2.7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2.7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2.7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2.7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2.7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2.7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2.7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2.7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2.7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2.7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2.7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2.7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2.7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2.7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2.7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2.7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2.7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2.7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2.7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2.7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2.7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2.7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2.7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2.7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2.7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2.7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2.7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2.7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2.7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2.7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2.7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2.7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2.7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2.7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2.7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2.7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2.7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2.7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2.7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2.7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2.7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2.7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2.7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2.7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2.7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2.7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2.7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2.7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2.7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2.7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2.7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2.7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2.7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2.7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2.7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2.7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2.7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2.7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2.7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2.7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2.7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2.7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2.7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2.7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2.7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2.7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2.7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2.7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2.7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2.7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2.7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2.7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2.7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2.7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2.7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2.7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2.7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2.7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2.7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2.7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2.7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2.7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2.7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2.7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2.7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2.7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2.7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2.7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2.7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2.7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2.7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2.7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2.7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2.7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2.7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2.7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2.7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2.7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2.7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2.7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2.7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2.7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2.7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2.7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2.7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2.7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2.7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2.7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2.7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2.7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2.7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2.7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2.7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2.7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2.7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2.7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2.7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2.7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2.7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2.7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2.7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2.7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2.7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2.7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2.7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2.7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2.7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2.7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2.7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2.7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2.7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2.7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2.7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2.7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2.7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2.7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2.7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2.7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2.7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2.7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2.7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2.7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2.7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2.7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2.7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2.7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2.7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2.7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2.7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2.7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2.7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2.7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2.7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2.7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2.7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2.7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2.7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2.7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2.7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2.7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2.7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2.7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2.7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2.7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2.7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2.7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2.7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2.7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2.7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2.7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2.7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2.7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2.7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2.7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2.7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2.7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2.7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2.7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2.7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2.7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2.7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2.7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2.7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2.7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2.7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2.7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2.7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2.7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2.7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2.7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2.7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2.7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2.7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2.7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2.7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2.7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2.7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2.7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2.7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2.7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2.7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2.7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2.7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2.7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2.7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2.7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2.7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2.7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2.7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2.7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2.7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2.7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2.7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2.7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2.7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2.7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2.7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2.7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2.7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2.7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2.7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2.7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2.7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2.7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2.7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2.7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2.7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2.7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2.7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2.7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2.7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2.7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2.7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2.7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2.7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2.7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2.7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2.7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2.7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2.7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2.7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2.7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2.7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2.7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2.7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2.7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2.7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2.7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2.7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2.7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2.7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2.7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2.7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2.7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2.7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2.7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2.7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2.7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2.7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2.7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2.7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2.7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2.7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2.7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2.7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2.7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2.7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2.7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2.7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2.7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2.7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2.7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2.7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2.7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2.7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2.7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2.7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2.7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2.7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2.7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2.7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2.7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2.7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2.7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2.7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2.7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2.7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2.7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2.7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2.7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2.7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2.7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2.7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2.7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2.7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2.7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2.7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2.7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2.7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2.7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2.7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2.7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2.7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2.7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2.7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2.7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2.7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2.7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2.7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2.7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2.7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2.7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2.7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2.7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2.7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2.7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2.7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2.7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2.7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2.7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2.7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2.7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2.7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2.7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2.7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2.7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2.7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2.7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2.7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2.7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2.7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2.7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2.7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2.7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2.7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2.7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</sheetData>
  <conditionalFormatting sqref="F31:F192">
    <cfRule type="cellIs" dxfId="3" priority="1" stopIfTrue="1" operator="equal">
      <formula>1</formula>
    </cfRule>
  </conditionalFormatting>
  <hyperlinks>
    <hyperlink ref="A5" location="INDICE!A8" display="VOLVER AL INDICE" xr:uid="{58E1E4BD-33DB-43AD-BFC2-C410CACCF5E3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999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5" sqref="A5"/>
    </sheetView>
  </sheetViews>
  <sheetFormatPr baseColWidth="10" defaultColWidth="14.42578125" defaultRowHeight="15" customHeight="1" x14ac:dyDescent="0.2"/>
  <cols>
    <col min="1" max="1" width="12.140625" style="132" customWidth="1"/>
    <col min="2" max="10" width="20.42578125" style="132" customWidth="1"/>
    <col min="11" max="13" width="10.85546875" style="132" customWidth="1"/>
    <col min="14" max="26" width="11.42578125" style="132" customWidth="1"/>
    <col min="27" max="16384" width="14.42578125" style="132"/>
  </cols>
  <sheetData>
    <row r="1" spans="1:26" ht="3" customHeight="1" x14ac:dyDescent="0.2">
      <c r="A1" s="29"/>
      <c r="B1" s="36"/>
      <c r="C1" s="36"/>
      <c r="D1" s="36"/>
      <c r="E1" s="36"/>
      <c r="F1" s="36"/>
      <c r="G1" s="36"/>
      <c r="H1" s="36"/>
      <c r="I1" s="36"/>
      <c r="J1" s="37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26" ht="11.25" x14ac:dyDescent="0.2">
      <c r="A2" s="45" t="s">
        <v>14</v>
      </c>
      <c r="B2" s="348" t="s">
        <v>197</v>
      </c>
      <c r="C2" s="310"/>
      <c r="D2" s="310"/>
      <c r="E2" s="310"/>
      <c r="F2" s="310"/>
      <c r="G2" s="310"/>
      <c r="H2" s="310"/>
      <c r="I2" s="310"/>
      <c r="J2" s="31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26" ht="11.25" x14ac:dyDescent="0.2">
      <c r="A3" s="45" t="s">
        <v>17</v>
      </c>
      <c r="B3" s="428" t="s">
        <v>195</v>
      </c>
      <c r="C3" s="333"/>
      <c r="D3" s="333"/>
      <c r="E3" s="333"/>
      <c r="F3" s="333"/>
      <c r="G3" s="333"/>
      <c r="H3" s="333"/>
      <c r="I3" s="333"/>
      <c r="J3" s="334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26" ht="3" customHeight="1" x14ac:dyDescent="0.2">
      <c r="A4" s="46"/>
      <c r="B4" s="36"/>
      <c r="C4" s="36"/>
      <c r="D4" s="36"/>
      <c r="E4" s="36"/>
      <c r="F4" s="36"/>
      <c r="G4" s="36"/>
      <c r="H4" s="36"/>
      <c r="I4" s="36"/>
      <c r="J4" s="37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ht="22.5" x14ac:dyDescent="0.2">
      <c r="A5" s="296" t="s">
        <v>185</v>
      </c>
      <c r="B5" s="162"/>
      <c r="C5" s="162"/>
      <c r="D5" s="162"/>
      <c r="E5" s="162"/>
      <c r="F5" s="162"/>
      <c r="G5" s="162"/>
      <c r="H5" s="162"/>
      <c r="I5" s="162"/>
      <c r="J5" s="275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26" ht="3" customHeight="1" x14ac:dyDescent="0.2">
      <c r="A6" s="47"/>
      <c r="B6" s="157"/>
      <c r="C6" s="157"/>
      <c r="D6" s="157"/>
      <c r="E6" s="157"/>
      <c r="F6" s="157"/>
      <c r="G6" s="157"/>
      <c r="H6" s="157"/>
      <c r="I6" s="157"/>
      <c r="J6" s="175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 spans="1:26" s="354" customFormat="1" ht="21" customHeight="1" x14ac:dyDescent="0.2">
      <c r="A7" s="350" t="s">
        <v>36</v>
      </c>
      <c r="B7" s="380" t="s">
        <v>114</v>
      </c>
      <c r="C7" s="369" t="s">
        <v>121</v>
      </c>
      <c r="D7" s="370" t="s">
        <v>114</v>
      </c>
      <c r="E7" s="380" t="s">
        <v>114</v>
      </c>
      <c r="F7" s="369" t="s">
        <v>121</v>
      </c>
      <c r="G7" s="370" t="s">
        <v>114</v>
      </c>
      <c r="H7" s="380" t="s">
        <v>122</v>
      </c>
      <c r="I7" s="369" t="s">
        <v>121</v>
      </c>
      <c r="J7" s="381" t="s">
        <v>114</v>
      </c>
      <c r="K7" s="353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</row>
    <row r="8" spans="1:26" s="354" customFormat="1" ht="12.75" customHeight="1" x14ac:dyDescent="0.2">
      <c r="A8" s="407"/>
      <c r="B8" s="371" t="s">
        <v>12</v>
      </c>
      <c r="C8" s="317"/>
      <c r="D8" s="318"/>
      <c r="E8" s="371" t="s">
        <v>123</v>
      </c>
      <c r="F8" s="317"/>
      <c r="G8" s="318"/>
      <c r="H8" s="382" t="s">
        <v>124</v>
      </c>
      <c r="I8" s="317"/>
      <c r="J8" s="335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</row>
    <row r="9" spans="1:26" s="354" customFormat="1" ht="33.75" x14ac:dyDescent="0.2">
      <c r="A9" s="458" t="s">
        <v>68</v>
      </c>
      <c r="B9" s="368" t="s">
        <v>125</v>
      </c>
      <c r="C9" s="369" t="s">
        <v>126</v>
      </c>
      <c r="D9" s="370" t="s">
        <v>127</v>
      </c>
      <c r="E9" s="368" t="s">
        <v>128</v>
      </c>
      <c r="F9" s="369" t="s">
        <v>126</v>
      </c>
      <c r="G9" s="370" t="s">
        <v>127</v>
      </c>
      <c r="H9" s="368" t="s">
        <v>129</v>
      </c>
      <c r="I9" s="369" t="s">
        <v>126</v>
      </c>
      <c r="J9" s="381" t="s">
        <v>127</v>
      </c>
      <c r="K9" s="353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ht="12.75" customHeight="1" x14ac:dyDescent="0.2">
      <c r="A10" s="56">
        <v>2010</v>
      </c>
      <c r="B10" s="484">
        <f>'7.1'!C10</f>
        <v>42499077</v>
      </c>
      <c r="C10" s="485">
        <f>B10/D10</f>
        <v>40245.338068181816</v>
      </c>
      <c r="D10" s="473">
        <v>1056</v>
      </c>
      <c r="E10" s="486">
        <v>14805138274</v>
      </c>
      <c r="F10" s="487">
        <v>30406416.938889999</v>
      </c>
      <c r="G10" s="488">
        <f t="shared" ref="G10:G15" si="0">E10/F10</f>
        <v>486.90834910785344</v>
      </c>
      <c r="H10" s="489">
        <v>68187.206999999995</v>
      </c>
      <c r="I10" s="490">
        <v>99692150</v>
      </c>
      <c r="J10" s="491">
        <f t="shared" ref="J10:J15" si="1">(H10/I10)*1000000</f>
        <v>683.97769533508904</v>
      </c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.75" customHeight="1" x14ac:dyDescent="0.2">
      <c r="A11" s="56">
        <v>2011</v>
      </c>
      <c r="B11" s="492">
        <f>'7.1'!C11</f>
        <v>48159266</v>
      </c>
      <c r="C11" s="493">
        <v>44841.029795158283</v>
      </c>
      <c r="D11" s="424">
        <v>1074</v>
      </c>
      <c r="E11" s="423">
        <v>17804328812</v>
      </c>
      <c r="F11" s="494">
        <v>28831839.210900001</v>
      </c>
      <c r="G11" s="495">
        <f t="shared" si="0"/>
        <v>617.52317227369235</v>
      </c>
      <c r="H11" s="496">
        <v>84051.130999999994</v>
      </c>
      <c r="I11" s="494">
        <v>101673854</v>
      </c>
      <c r="J11" s="497">
        <f t="shared" si="1"/>
        <v>826.67399427978796</v>
      </c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2.75" customHeight="1" x14ac:dyDescent="0.2">
      <c r="A12" s="56">
        <v>2012</v>
      </c>
      <c r="B12" s="492">
        <f>'7.1'!C12</f>
        <v>38315169</v>
      </c>
      <c r="C12" s="493">
        <f t="shared" ref="C12:C20" si="2">B12/D12</f>
        <v>26982.513380281689</v>
      </c>
      <c r="D12" s="424">
        <v>1420</v>
      </c>
      <c r="E12" s="423">
        <v>16911216458</v>
      </c>
      <c r="F12" s="494">
        <v>26789200.876639999</v>
      </c>
      <c r="G12" s="495">
        <f t="shared" si="0"/>
        <v>631.26991118075739</v>
      </c>
      <c r="H12" s="423">
        <v>80246.122000000003</v>
      </c>
      <c r="I12" s="494">
        <v>100332571.645</v>
      </c>
      <c r="J12" s="497">
        <f t="shared" si="1"/>
        <v>799.80130763446857</v>
      </c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2.75" customHeight="1" x14ac:dyDescent="0.2">
      <c r="A13" s="56">
        <v>2013</v>
      </c>
      <c r="B13" s="492">
        <f>'7.1'!C13</f>
        <v>27173137.149999999</v>
      </c>
      <c r="C13" s="493">
        <f t="shared" si="2"/>
        <v>14656.492529665587</v>
      </c>
      <c r="D13" s="424">
        <v>1854</v>
      </c>
      <c r="E13" s="423">
        <v>15809230556</v>
      </c>
      <c r="F13" s="494">
        <v>24821533.973859999</v>
      </c>
      <c r="G13" s="495">
        <f t="shared" si="0"/>
        <v>636.91593648680146</v>
      </c>
      <c r="H13" s="423">
        <v>76633.895999999993</v>
      </c>
      <c r="I13" s="494">
        <v>89197522.741999999</v>
      </c>
      <c r="J13" s="497">
        <f t="shared" si="1"/>
        <v>859.148254841788</v>
      </c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 x14ac:dyDescent="0.2">
      <c r="A14" s="56">
        <v>2014</v>
      </c>
      <c r="B14" s="492">
        <f>'7.1'!C14</f>
        <v>30104155.300000001</v>
      </c>
      <c r="C14" s="493">
        <f t="shared" si="2"/>
        <v>20029.378110445774</v>
      </c>
      <c r="D14" s="424">
        <v>1503</v>
      </c>
      <c r="E14" s="423">
        <v>15119676859</v>
      </c>
      <c r="F14" s="494">
        <f>(24441468356.95)/1000</f>
        <v>24441468.35695</v>
      </c>
      <c r="G14" s="495">
        <f t="shared" si="0"/>
        <v>618.60755001246389</v>
      </c>
      <c r="H14" s="423">
        <v>68335.079670799896</v>
      </c>
      <c r="I14" s="494">
        <v>83134257.051429048</v>
      </c>
      <c r="J14" s="497">
        <f t="shared" si="1"/>
        <v>821.98460772345641</v>
      </c>
      <c r="K14" s="147"/>
      <c r="L14" s="21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 x14ac:dyDescent="0.2">
      <c r="A15" s="56">
        <v>2015</v>
      </c>
      <c r="B15" s="492">
        <f>'7.1'!C15</f>
        <v>29876160</v>
      </c>
      <c r="C15" s="493">
        <f t="shared" si="2"/>
        <v>15188.693441789526</v>
      </c>
      <c r="D15" s="424">
        <v>1967</v>
      </c>
      <c r="E15" s="423">
        <f>12622.247986*1000000</f>
        <v>12622247986</v>
      </c>
      <c r="F15" s="494">
        <v>28479524.6787</v>
      </c>
      <c r="G15" s="495">
        <f t="shared" si="0"/>
        <v>443.20430654659947</v>
      </c>
      <c r="H15" s="423">
        <v>56752</v>
      </c>
      <c r="I15" s="494">
        <v>91559563</v>
      </c>
      <c r="J15" s="497">
        <f t="shared" si="1"/>
        <v>619.83694701557272</v>
      </c>
      <c r="K15" s="147"/>
      <c r="L15" s="21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 x14ac:dyDescent="0.2">
      <c r="A16" s="56">
        <v>2016</v>
      </c>
      <c r="B16" s="492">
        <f>'7.1'!C16</f>
        <v>37523455</v>
      </c>
      <c r="C16" s="493">
        <f t="shared" si="2"/>
        <v>20800.14135254989</v>
      </c>
      <c r="D16" s="424">
        <v>1804</v>
      </c>
      <c r="E16" s="423">
        <v>13824998164</v>
      </c>
      <c r="F16" s="493">
        <f t="shared" ref="F16:F19" si="3">E16/G16</f>
        <v>32151158.520930234</v>
      </c>
      <c r="G16" s="424">
        <v>430</v>
      </c>
      <c r="H16" s="423">
        <v>57733</v>
      </c>
      <c r="I16" s="494">
        <v>108317073.17073171</v>
      </c>
      <c r="J16" s="498">
        <v>533</v>
      </c>
      <c r="K16" s="147"/>
      <c r="L16" s="21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2.75" customHeight="1" x14ac:dyDescent="0.2">
      <c r="A17" s="56">
        <v>2017</v>
      </c>
      <c r="B17" s="492">
        <f>'7.1'!C17</f>
        <v>40161499.399999999</v>
      </c>
      <c r="C17" s="493">
        <f t="shared" si="2"/>
        <v>20324.645445344129</v>
      </c>
      <c r="D17" s="424">
        <v>1976</v>
      </c>
      <c r="E17" s="423">
        <v>13554227449</v>
      </c>
      <c r="F17" s="493">
        <f t="shared" si="3"/>
        <v>31817435.326291081</v>
      </c>
      <c r="G17" s="424">
        <v>426</v>
      </c>
      <c r="H17" s="423">
        <v>58384</v>
      </c>
      <c r="I17" s="494">
        <v>104630824.37275986</v>
      </c>
      <c r="J17" s="498">
        <v>558</v>
      </c>
      <c r="K17" s="147"/>
      <c r="L17" s="21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2.75" customHeight="1" x14ac:dyDescent="0.2">
      <c r="A18" s="56">
        <v>2018</v>
      </c>
      <c r="B18" s="492">
        <f>'7.1'!C18</f>
        <v>46902562</v>
      </c>
      <c r="C18" s="493">
        <f t="shared" si="2"/>
        <v>18859.092078809812</v>
      </c>
      <c r="D18" s="424">
        <v>2487</v>
      </c>
      <c r="E18" s="423">
        <v>13663700000</v>
      </c>
      <c r="F18" s="493">
        <f t="shared" si="3"/>
        <v>28347925.31120332</v>
      </c>
      <c r="G18" s="424">
        <v>482</v>
      </c>
      <c r="H18" s="423">
        <v>61614</v>
      </c>
      <c r="I18" s="494">
        <v>104607809.84719864</v>
      </c>
      <c r="J18" s="498">
        <v>589</v>
      </c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2.75" customHeight="1" x14ac:dyDescent="0.2">
      <c r="A19" s="56">
        <v>2019</v>
      </c>
      <c r="B19" s="492">
        <f>'7.1'!C19</f>
        <v>37389155</v>
      </c>
      <c r="C19" s="493">
        <f t="shared" si="2"/>
        <v>13013.976679429168</v>
      </c>
      <c r="D19" s="424">
        <v>2873</v>
      </c>
      <c r="E19" s="423">
        <v>14271196642</v>
      </c>
      <c r="F19" s="493">
        <f t="shared" si="3"/>
        <v>34723106.184914842</v>
      </c>
      <c r="G19" s="424">
        <v>411</v>
      </c>
      <c r="H19" s="423">
        <v>65114.981</v>
      </c>
      <c r="I19" s="494">
        <v>131545416.16161618</v>
      </c>
      <c r="J19" s="498">
        <v>495</v>
      </c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 x14ac:dyDescent="0.2">
      <c r="A20" s="56">
        <v>2020</v>
      </c>
      <c r="B20" s="492">
        <f>'7.1'!C20</f>
        <v>30368244</v>
      </c>
      <c r="C20" s="493">
        <f t="shared" si="2"/>
        <v>10221.556378323796</v>
      </c>
      <c r="D20" s="424">
        <v>2971</v>
      </c>
      <c r="E20" s="423">
        <v>11260300000</v>
      </c>
      <c r="F20" s="494">
        <v>27083300</v>
      </c>
      <c r="G20" s="424">
        <v>415</v>
      </c>
      <c r="H20" s="423">
        <v>54884</v>
      </c>
      <c r="I20" s="494">
        <v>116774468.08510637</v>
      </c>
      <c r="J20" s="498">
        <v>470</v>
      </c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2.75" customHeight="1" x14ac:dyDescent="0.2">
      <c r="A21" s="56">
        <v>2021</v>
      </c>
      <c r="B21" s="492">
        <f>'7.1'!C21</f>
        <v>56588617</v>
      </c>
      <c r="C21" s="493">
        <f t="shared" ref="C21:C24" si="4">B21/D21</f>
        <v>21443.204622963243</v>
      </c>
      <c r="D21" s="424">
        <v>2639</v>
      </c>
      <c r="E21" s="423">
        <v>17765100000</v>
      </c>
      <c r="F21" s="494">
        <v>31548900</v>
      </c>
      <c r="G21" s="424">
        <v>563</v>
      </c>
      <c r="H21" s="423">
        <v>77934</v>
      </c>
      <c r="I21" s="494">
        <v>128392092.25700165</v>
      </c>
      <c r="J21" s="498">
        <v>607</v>
      </c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2.75" customHeight="1" x14ac:dyDescent="0.2">
      <c r="A22" s="56">
        <v>2022</v>
      </c>
      <c r="B22" s="492">
        <f>'7.1'!C22</f>
        <v>45807485.310000002</v>
      </c>
      <c r="C22" s="493">
        <f t="shared" si="4"/>
        <v>12307.223350349275</v>
      </c>
      <c r="D22" s="424">
        <v>3722</v>
      </c>
      <c r="E22" s="423">
        <v>19158600000</v>
      </c>
      <c r="F22" s="494">
        <v>28859900</v>
      </c>
      <c r="G22" s="424">
        <v>664</v>
      </c>
      <c r="H22" s="423">
        <v>88268.2</v>
      </c>
      <c r="I22" s="494">
        <v>125223500</v>
      </c>
      <c r="J22" s="498">
        <v>706</v>
      </c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2.75" customHeight="1" x14ac:dyDescent="0.2">
      <c r="A23" s="56">
        <v>2023</v>
      </c>
      <c r="B23" s="492">
        <f>'7.1'!C23</f>
        <v>43677755</v>
      </c>
      <c r="C23" s="493">
        <f t="shared" si="4"/>
        <v>13911.885272009173</v>
      </c>
      <c r="D23" s="424">
        <v>3139.6</v>
      </c>
      <c r="E23" s="423">
        <v>11592700000</v>
      </c>
      <c r="F23" s="494">
        <v>17423500</v>
      </c>
      <c r="G23" s="424">
        <v>401.7</v>
      </c>
      <c r="H23" s="423">
        <v>66788</v>
      </c>
      <c r="I23" s="494">
        <v>110521264.27271201</v>
      </c>
      <c r="J23" s="498">
        <v>604.29999999999995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2.75" customHeight="1" x14ac:dyDescent="0.2">
      <c r="A24" s="56">
        <v>2024</v>
      </c>
      <c r="B24" s="492" t="e">
        <f>'7.1'!C24</f>
        <v>#N/A</v>
      </c>
      <c r="C24" s="493" t="e">
        <f t="shared" si="4"/>
        <v>#N/A</v>
      </c>
      <c r="D24" s="424" t="e">
        <v>#N/A</v>
      </c>
      <c r="E24" s="423" t="e">
        <v>#N/A</v>
      </c>
      <c r="F24" s="494" t="e">
        <v>#N/A</v>
      </c>
      <c r="G24" s="424" t="e">
        <v>#N/A</v>
      </c>
      <c r="H24" s="423" t="e">
        <v>#N/A</v>
      </c>
      <c r="I24" s="494" t="e">
        <v>#N/A</v>
      </c>
      <c r="J24" s="498" t="e">
        <v>#N/A</v>
      </c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2.75" customHeight="1" x14ac:dyDescent="0.2">
      <c r="A25" s="56">
        <v>2025</v>
      </c>
      <c r="B25" s="492" t="e">
        <f>'7.1'!C25</f>
        <v>#N/A</v>
      </c>
      <c r="C25" s="493" t="e">
        <f t="shared" ref="C25:C30" si="5">B25/D25</f>
        <v>#N/A</v>
      </c>
      <c r="D25" s="424" t="e">
        <v>#N/A</v>
      </c>
      <c r="E25" s="423" t="e">
        <v>#N/A</v>
      </c>
      <c r="F25" s="494" t="e">
        <v>#N/A</v>
      </c>
      <c r="G25" s="424" t="e">
        <v>#N/A</v>
      </c>
      <c r="H25" s="423" t="e">
        <v>#N/A</v>
      </c>
      <c r="I25" s="494" t="e">
        <v>#N/A</v>
      </c>
      <c r="J25" s="498" t="e">
        <v>#N/A</v>
      </c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2.75" customHeight="1" x14ac:dyDescent="0.2">
      <c r="A26" s="56">
        <v>2026</v>
      </c>
      <c r="B26" s="492" t="e">
        <f>'7.1'!C26</f>
        <v>#N/A</v>
      </c>
      <c r="C26" s="493" t="e">
        <f t="shared" si="5"/>
        <v>#N/A</v>
      </c>
      <c r="D26" s="424" t="e">
        <v>#N/A</v>
      </c>
      <c r="E26" s="423" t="e">
        <v>#N/A</v>
      </c>
      <c r="F26" s="494" t="e">
        <v>#N/A</v>
      </c>
      <c r="G26" s="424" t="e">
        <v>#N/A</v>
      </c>
      <c r="H26" s="423" t="e">
        <v>#N/A</v>
      </c>
      <c r="I26" s="494" t="e">
        <v>#N/A</v>
      </c>
      <c r="J26" s="498" t="e">
        <v>#N/A</v>
      </c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2.75" customHeight="1" x14ac:dyDescent="0.2">
      <c r="A27" s="56">
        <v>2027</v>
      </c>
      <c r="B27" s="492" t="e">
        <f>'7.1'!C27</f>
        <v>#N/A</v>
      </c>
      <c r="C27" s="493" t="e">
        <f t="shared" si="5"/>
        <v>#N/A</v>
      </c>
      <c r="D27" s="424" t="e">
        <v>#N/A</v>
      </c>
      <c r="E27" s="423" t="e">
        <v>#N/A</v>
      </c>
      <c r="F27" s="494" t="e">
        <v>#N/A</v>
      </c>
      <c r="G27" s="424" t="e">
        <v>#N/A</v>
      </c>
      <c r="H27" s="423" t="e">
        <v>#N/A</v>
      </c>
      <c r="I27" s="494" t="e">
        <v>#N/A</v>
      </c>
      <c r="J27" s="498" t="e">
        <v>#N/A</v>
      </c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2.75" customHeight="1" x14ac:dyDescent="0.2">
      <c r="A28" s="56">
        <v>2028</v>
      </c>
      <c r="B28" s="492" t="e">
        <f>'7.1'!C28</f>
        <v>#N/A</v>
      </c>
      <c r="C28" s="493" t="e">
        <f t="shared" si="5"/>
        <v>#N/A</v>
      </c>
      <c r="D28" s="424" t="e">
        <v>#N/A</v>
      </c>
      <c r="E28" s="423" t="e">
        <v>#N/A</v>
      </c>
      <c r="F28" s="494" t="e">
        <v>#N/A</v>
      </c>
      <c r="G28" s="424" t="e">
        <v>#N/A</v>
      </c>
      <c r="H28" s="423" t="e">
        <v>#N/A</v>
      </c>
      <c r="I28" s="494" t="e">
        <v>#N/A</v>
      </c>
      <c r="J28" s="498" t="e">
        <v>#N/A</v>
      </c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2.75" customHeight="1" x14ac:dyDescent="0.2">
      <c r="A29" s="56">
        <v>2029</v>
      </c>
      <c r="B29" s="492" t="e">
        <f>'7.1'!C29</f>
        <v>#N/A</v>
      </c>
      <c r="C29" s="493" t="e">
        <f t="shared" si="5"/>
        <v>#N/A</v>
      </c>
      <c r="D29" s="424" t="e">
        <v>#N/A</v>
      </c>
      <c r="E29" s="423" t="e">
        <v>#N/A</v>
      </c>
      <c r="F29" s="494" t="e">
        <v>#N/A</v>
      </c>
      <c r="G29" s="424" t="e">
        <v>#N/A</v>
      </c>
      <c r="H29" s="423" t="e">
        <v>#N/A</v>
      </c>
      <c r="I29" s="494" t="e">
        <v>#N/A</v>
      </c>
      <c r="J29" s="498" t="e">
        <v>#N/A</v>
      </c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2.75" customHeight="1" x14ac:dyDescent="0.2">
      <c r="A30" s="56">
        <v>2030</v>
      </c>
      <c r="B30" s="492" t="e">
        <f>'7.1'!C30</f>
        <v>#N/A</v>
      </c>
      <c r="C30" s="493" t="e">
        <f t="shared" si="5"/>
        <v>#N/A</v>
      </c>
      <c r="D30" s="424" t="e">
        <v>#N/A</v>
      </c>
      <c r="E30" s="423" t="e">
        <v>#N/A</v>
      </c>
      <c r="F30" s="494" t="e">
        <v>#N/A</v>
      </c>
      <c r="G30" s="424" t="e">
        <v>#N/A</v>
      </c>
      <c r="H30" s="423" t="e">
        <v>#N/A</v>
      </c>
      <c r="I30" s="494" t="e">
        <v>#N/A</v>
      </c>
      <c r="J30" s="498" t="e">
        <v>#N/A</v>
      </c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2.75" customHeight="1" x14ac:dyDescent="0.2">
      <c r="A31" s="48"/>
      <c r="B31" s="50"/>
      <c r="C31" s="49"/>
      <c r="D31" s="49"/>
      <c r="E31" s="49"/>
      <c r="F31" s="49"/>
      <c r="G31" s="49"/>
      <c r="H31" s="49"/>
      <c r="I31" s="49"/>
      <c r="J31" s="153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2.75" customHeight="1" x14ac:dyDescent="0.2">
      <c r="A32" s="48"/>
      <c r="B32" s="50"/>
      <c r="C32" s="49"/>
      <c r="D32" s="49"/>
      <c r="E32" s="49"/>
      <c r="F32" s="49"/>
      <c r="G32" s="49"/>
      <c r="H32" s="49"/>
      <c r="I32" s="49"/>
      <c r="J32" s="153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2.75" customHeight="1" x14ac:dyDescent="0.2">
      <c r="A33" s="48"/>
      <c r="B33" s="50"/>
      <c r="C33" s="49"/>
      <c r="D33" s="49"/>
      <c r="E33" s="49"/>
      <c r="F33" s="49"/>
      <c r="G33" s="49"/>
      <c r="H33" s="49"/>
      <c r="I33" s="49"/>
      <c r="J33" s="153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2.75" customHeight="1" x14ac:dyDescent="0.2">
      <c r="A34" s="48"/>
      <c r="B34" s="50"/>
      <c r="C34" s="49"/>
      <c r="D34" s="49"/>
      <c r="E34" s="49"/>
      <c r="F34" s="49"/>
      <c r="G34" s="49"/>
      <c r="H34" s="49"/>
      <c r="I34" s="49"/>
      <c r="J34" s="153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2.75" customHeight="1" x14ac:dyDescent="0.2">
      <c r="A35" s="48"/>
      <c r="B35" s="50"/>
      <c r="C35" s="49"/>
      <c r="D35" s="49"/>
      <c r="E35" s="49"/>
      <c r="F35" s="49"/>
      <c r="G35" s="49"/>
      <c r="H35" s="49"/>
      <c r="I35" s="49"/>
      <c r="J35" s="153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2.75" customHeight="1" x14ac:dyDescent="0.2">
      <c r="A36" s="48"/>
      <c r="B36" s="50"/>
      <c r="C36" s="49"/>
      <c r="D36" s="49"/>
      <c r="E36" s="49"/>
      <c r="F36" s="49"/>
      <c r="G36" s="49"/>
      <c r="H36" s="49"/>
      <c r="I36" s="49"/>
      <c r="J36" s="153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2.75" customHeight="1" x14ac:dyDescent="0.2">
      <c r="A37" s="48"/>
      <c r="B37" s="50"/>
      <c r="C37" s="49"/>
      <c r="D37" s="49"/>
      <c r="E37" s="49"/>
      <c r="F37" s="49"/>
      <c r="G37" s="49"/>
      <c r="H37" s="49"/>
      <c r="I37" s="49"/>
      <c r="J37" s="153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2.75" customHeight="1" x14ac:dyDescent="0.2">
      <c r="A38" s="48"/>
      <c r="B38" s="50"/>
      <c r="C38" s="49"/>
      <c r="D38" s="49"/>
      <c r="E38" s="49"/>
      <c r="F38" s="49"/>
      <c r="G38" s="49"/>
      <c r="H38" s="49"/>
      <c r="I38" s="49"/>
      <c r="J38" s="153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2.75" customHeight="1" x14ac:dyDescent="0.2">
      <c r="A39" s="48"/>
      <c r="B39" s="50"/>
      <c r="C39" s="49"/>
      <c r="D39" s="49"/>
      <c r="E39" s="49"/>
      <c r="F39" s="49"/>
      <c r="G39" s="49"/>
      <c r="H39" s="49"/>
      <c r="I39" s="49"/>
      <c r="J39" s="153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2.75" customHeight="1" x14ac:dyDescent="0.2">
      <c r="A40" s="48"/>
      <c r="B40" s="50"/>
      <c r="C40" s="49"/>
      <c r="D40" s="49"/>
      <c r="E40" s="49"/>
      <c r="F40" s="49"/>
      <c r="G40" s="49"/>
      <c r="H40" s="49"/>
      <c r="I40" s="49"/>
      <c r="J40" s="153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2.75" customHeight="1" x14ac:dyDescent="0.2">
      <c r="A41" s="48"/>
      <c r="B41" s="50"/>
      <c r="C41" s="49"/>
      <c r="D41" s="49"/>
      <c r="E41" s="49"/>
      <c r="F41" s="49"/>
      <c r="G41" s="49"/>
      <c r="H41" s="49"/>
      <c r="I41" s="49"/>
      <c r="J41" s="153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2.75" customHeight="1" x14ac:dyDescent="0.2">
      <c r="A42" s="48"/>
      <c r="B42" s="50"/>
      <c r="C42" s="49"/>
      <c r="D42" s="49"/>
      <c r="E42" s="49"/>
      <c r="F42" s="49"/>
      <c r="G42" s="49"/>
      <c r="H42" s="49"/>
      <c r="I42" s="49"/>
      <c r="J42" s="153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2.75" customHeight="1" x14ac:dyDescent="0.2">
      <c r="A43" s="48"/>
      <c r="B43" s="50"/>
      <c r="C43" s="49"/>
      <c r="D43" s="49"/>
      <c r="E43" s="49"/>
      <c r="F43" s="49"/>
      <c r="G43" s="49"/>
      <c r="H43" s="49"/>
      <c r="I43" s="49"/>
      <c r="J43" s="153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2.75" customHeight="1" x14ac:dyDescent="0.2">
      <c r="A44" s="48"/>
      <c r="B44" s="50"/>
      <c r="C44" s="49"/>
      <c r="D44" s="49"/>
      <c r="E44" s="49"/>
      <c r="F44" s="49"/>
      <c r="G44" s="49"/>
      <c r="H44" s="49"/>
      <c r="I44" s="49"/>
      <c r="J44" s="153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2.75" customHeight="1" x14ac:dyDescent="0.2">
      <c r="A45" s="48"/>
      <c r="B45" s="50"/>
      <c r="C45" s="49"/>
      <c r="D45" s="49"/>
      <c r="E45" s="49"/>
      <c r="F45" s="49"/>
      <c r="G45" s="49"/>
      <c r="H45" s="49"/>
      <c r="I45" s="49"/>
      <c r="J45" s="153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2.75" customHeight="1" x14ac:dyDescent="0.2">
      <c r="A46" s="48"/>
      <c r="B46" s="50"/>
      <c r="C46" s="49"/>
      <c r="D46" s="49"/>
      <c r="E46" s="49"/>
      <c r="F46" s="49"/>
      <c r="G46" s="49"/>
      <c r="H46" s="49"/>
      <c r="I46" s="49"/>
      <c r="J46" s="153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2.75" customHeight="1" x14ac:dyDescent="0.2">
      <c r="A47" s="48"/>
      <c r="B47" s="50"/>
      <c r="C47" s="49"/>
      <c r="D47" s="49"/>
      <c r="E47" s="49"/>
      <c r="F47" s="49"/>
      <c r="G47" s="49"/>
      <c r="H47" s="49"/>
      <c r="I47" s="49"/>
      <c r="J47" s="153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2.75" customHeight="1" x14ac:dyDescent="0.2">
      <c r="A48" s="48"/>
      <c r="B48" s="50"/>
      <c r="C48" s="49"/>
      <c r="D48" s="49"/>
      <c r="E48" s="49"/>
      <c r="F48" s="49"/>
      <c r="G48" s="49"/>
      <c r="H48" s="49"/>
      <c r="I48" s="49"/>
      <c r="J48" s="153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2.75" customHeight="1" x14ac:dyDescent="0.2">
      <c r="A49" s="48"/>
      <c r="B49" s="50"/>
      <c r="C49" s="49"/>
      <c r="D49" s="49"/>
      <c r="E49" s="49"/>
      <c r="F49" s="49"/>
      <c r="G49" s="49"/>
      <c r="H49" s="49"/>
      <c r="I49" s="49"/>
      <c r="J49" s="153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2.75" customHeight="1" x14ac:dyDescent="0.2">
      <c r="A50" s="48"/>
      <c r="B50" s="50"/>
      <c r="C50" s="49"/>
      <c r="D50" s="49"/>
      <c r="E50" s="49"/>
      <c r="F50" s="49"/>
      <c r="G50" s="49"/>
      <c r="H50" s="49"/>
      <c r="I50" s="49"/>
      <c r="J50" s="153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2.75" customHeight="1" x14ac:dyDescent="0.2">
      <c r="A51" s="48"/>
      <c r="B51" s="50"/>
      <c r="C51" s="49"/>
      <c r="D51" s="49"/>
      <c r="E51" s="49"/>
      <c r="F51" s="49"/>
      <c r="G51" s="49"/>
      <c r="H51" s="49"/>
      <c r="I51" s="49"/>
      <c r="J51" s="153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2.75" customHeight="1" x14ac:dyDescent="0.2">
      <c r="A52" s="48"/>
      <c r="B52" s="50"/>
      <c r="C52" s="49"/>
      <c r="D52" s="49"/>
      <c r="E52" s="49"/>
      <c r="F52" s="49"/>
      <c r="G52" s="49"/>
      <c r="H52" s="49"/>
      <c r="I52" s="49"/>
      <c r="J52" s="153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2.75" customHeight="1" x14ac:dyDescent="0.2">
      <c r="A53" s="48"/>
      <c r="B53" s="50"/>
      <c r="C53" s="49"/>
      <c r="D53" s="49"/>
      <c r="E53" s="49"/>
      <c r="F53" s="49"/>
      <c r="G53" s="49"/>
      <c r="H53" s="49"/>
      <c r="I53" s="49"/>
      <c r="J53" s="153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2.75" customHeight="1" x14ac:dyDescent="0.2">
      <c r="A54" s="48"/>
      <c r="B54" s="50"/>
      <c r="C54" s="49"/>
      <c r="D54" s="49"/>
      <c r="E54" s="49"/>
      <c r="F54" s="49"/>
      <c r="G54" s="49"/>
      <c r="H54" s="49"/>
      <c r="I54" s="49"/>
      <c r="J54" s="153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2.75" customHeight="1" x14ac:dyDescent="0.2">
      <c r="A55" s="48"/>
      <c r="B55" s="50"/>
      <c r="C55" s="49"/>
      <c r="D55" s="49"/>
      <c r="E55" s="49"/>
      <c r="F55" s="49"/>
      <c r="G55" s="49"/>
      <c r="H55" s="49"/>
      <c r="I55" s="49"/>
      <c r="J55" s="153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2.75" customHeight="1" x14ac:dyDescent="0.2">
      <c r="A56" s="48"/>
      <c r="B56" s="50"/>
      <c r="C56" s="49"/>
      <c r="D56" s="49"/>
      <c r="E56" s="49"/>
      <c r="F56" s="49"/>
      <c r="G56" s="49"/>
      <c r="H56" s="49"/>
      <c r="I56" s="49"/>
      <c r="J56" s="153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2.75" customHeight="1" x14ac:dyDescent="0.2">
      <c r="A57" s="48"/>
      <c r="B57" s="50"/>
      <c r="C57" s="49"/>
      <c r="D57" s="49"/>
      <c r="E57" s="49"/>
      <c r="F57" s="49"/>
      <c r="G57" s="49"/>
      <c r="H57" s="49"/>
      <c r="I57" s="49"/>
      <c r="J57" s="153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2.75" customHeight="1" x14ac:dyDescent="0.2">
      <c r="A58" s="48"/>
      <c r="B58" s="50"/>
      <c r="C58" s="49"/>
      <c r="D58" s="49"/>
      <c r="E58" s="49"/>
      <c r="F58" s="49"/>
      <c r="G58" s="49"/>
      <c r="H58" s="49"/>
      <c r="I58" s="49"/>
      <c r="J58" s="153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2.75" customHeight="1" x14ac:dyDescent="0.2">
      <c r="A59" s="48"/>
      <c r="B59" s="50"/>
      <c r="C59" s="49"/>
      <c r="D59" s="49"/>
      <c r="E59" s="49"/>
      <c r="F59" s="49"/>
      <c r="G59" s="49"/>
      <c r="H59" s="49"/>
      <c r="I59" s="49"/>
      <c r="J59" s="153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2.75" customHeight="1" x14ac:dyDescent="0.2">
      <c r="A60" s="48"/>
      <c r="B60" s="50"/>
      <c r="C60" s="49"/>
      <c r="D60" s="49"/>
      <c r="E60" s="49"/>
      <c r="F60" s="49"/>
      <c r="G60" s="49"/>
      <c r="H60" s="49"/>
      <c r="I60" s="49"/>
      <c r="J60" s="153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2.75" customHeight="1" x14ac:dyDescent="0.2">
      <c r="A61" s="48"/>
      <c r="B61" s="50"/>
      <c r="C61" s="49"/>
      <c r="D61" s="49"/>
      <c r="E61" s="49"/>
      <c r="F61" s="49"/>
      <c r="G61" s="49"/>
      <c r="H61" s="49"/>
      <c r="I61" s="49"/>
      <c r="J61" s="153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2.75" customHeight="1" x14ac:dyDescent="0.2">
      <c r="A62" s="48"/>
      <c r="B62" s="50"/>
      <c r="C62" s="49"/>
      <c r="D62" s="49"/>
      <c r="E62" s="49"/>
      <c r="F62" s="49"/>
      <c r="G62" s="49"/>
      <c r="H62" s="49"/>
      <c r="I62" s="49"/>
      <c r="J62" s="153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2.75" customHeight="1" x14ac:dyDescent="0.2">
      <c r="A63" s="48"/>
      <c r="B63" s="50"/>
      <c r="C63" s="49"/>
      <c r="D63" s="49"/>
      <c r="E63" s="49"/>
      <c r="F63" s="49"/>
      <c r="G63" s="49"/>
      <c r="H63" s="49"/>
      <c r="I63" s="49"/>
      <c r="J63" s="153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2.75" customHeight="1" x14ac:dyDescent="0.2">
      <c r="A64" s="48"/>
      <c r="B64" s="50"/>
      <c r="C64" s="49"/>
      <c r="D64" s="49"/>
      <c r="E64" s="49"/>
      <c r="F64" s="49"/>
      <c r="G64" s="49"/>
      <c r="H64" s="49"/>
      <c r="I64" s="49"/>
      <c r="J64" s="153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2.75" customHeight="1" x14ac:dyDescent="0.2">
      <c r="A65" s="48"/>
      <c r="B65" s="50"/>
      <c r="C65" s="49"/>
      <c r="D65" s="49"/>
      <c r="E65" s="49"/>
      <c r="F65" s="49"/>
      <c r="G65" s="49"/>
      <c r="H65" s="49"/>
      <c r="I65" s="49"/>
      <c r="J65" s="153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2.75" customHeight="1" x14ac:dyDescent="0.2">
      <c r="A66" s="48"/>
      <c r="B66" s="50"/>
      <c r="C66" s="49"/>
      <c r="D66" s="49"/>
      <c r="E66" s="49"/>
      <c r="F66" s="49"/>
      <c r="G66" s="49"/>
      <c r="H66" s="49"/>
      <c r="I66" s="49"/>
      <c r="J66" s="153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2.75" customHeight="1" x14ac:dyDescent="0.2">
      <c r="A67" s="48"/>
      <c r="B67" s="50"/>
      <c r="C67" s="49"/>
      <c r="D67" s="49"/>
      <c r="E67" s="49"/>
      <c r="F67" s="49"/>
      <c r="G67" s="49"/>
      <c r="H67" s="49"/>
      <c r="I67" s="49"/>
      <c r="J67" s="153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2.75" customHeight="1" x14ac:dyDescent="0.2">
      <c r="A68" s="48"/>
      <c r="B68" s="50"/>
      <c r="C68" s="49"/>
      <c r="D68" s="49"/>
      <c r="E68" s="49"/>
      <c r="F68" s="49"/>
      <c r="G68" s="49"/>
      <c r="H68" s="49"/>
      <c r="I68" s="49"/>
      <c r="J68" s="153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2.75" customHeight="1" x14ac:dyDescent="0.2">
      <c r="A69" s="48"/>
      <c r="B69" s="50"/>
      <c r="C69" s="49"/>
      <c r="D69" s="49"/>
      <c r="E69" s="49"/>
      <c r="F69" s="49"/>
      <c r="G69" s="49"/>
      <c r="H69" s="49"/>
      <c r="I69" s="49"/>
      <c r="J69" s="153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2.75" customHeight="1" x14ac:dyDescent="0.2">
      <c r="A70" s="48"/>
      <c r="B70" s="50"/>
      <c r="C70" s="49"/>
      <c r="D70" s="49"/>
      <c r="E70" s="49"/>
      <c r="F70" s="49"/>
      <c r="G70" s="49"/>
      <c r="H70" s="49"/>
      <c r="I70" s="49"/>
      <c r="J70" s="153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2.75" customHeight="1" x14ac:dyDescent="0.2">
      <c r="A71" s="48"/>
      <c r="B71" s="50"/>
      <c r="C71" s="49"/>
      <c r="D71" s="49"/>
      <c r="E71" s="49"/>
      <c r="F71" s="49"/>
      <c r="G71" s="49"/>
      <c r="H71" s="49"/>
      <c r="I71" s="49"/>
      <c r="J71" s="153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2.75" customHeight="1" x14ac:dyDescent="0.2">
      <c r="A72" s="48"/>
      <c r="B72" s="50"/>
      <c r="C72" s="49"/>
      <c r="D72" s="49"/>
      <c r="E72" s="49"/>
      <c r="F72" s="49"/>
      <c r="G72" s="49"/>
      <c r="H72" s="49"/>
      <c r="I72" s="49"/>
      <c r="J72" s="153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2.75" customHeight="1" x14ac:dyDescent="0.2">
      <c r="A73" s="48"/>
      <c r="B73" s="50"/>
      <c r="C73" s="49"/>
      <c r="D73" s="49"/>
      <c r="E73" s="49"/>
      <c r="F73" s="49"/>
      <c r="G73" s="49"/>
      <c r="H73" s="49"/>
      <c r="I73" s="49"/>
      <c r="J73" s="153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2.75" customHeight="1" x14ac:dyDescent="0.2">
      <c r="A74" s="48"/>
      <c r="B74" s="50"/>
      <c r="C74" s="49"/>
      <c r="D74" s="49"/>
      <c r="E74" s="49"/>
      <c r="F74" s="49"/>
      <c r="G74" s="49"/>
      <c r="H74" s="49"/>
      <c r="I74" s="49"/>
      <c r="J74" s="153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2.75" customHeight="1" x14ac:dyDescent="0.2">
      <c r="A75" s="48"/>
      <c r="B75" s="50"/>
      <c r="C75" s="49"/>
      <c r="D75" s="49"/>
      <c r="E75" s="49"/>
      <c r="F75" s="49"/>
      <c r="G75" s="49"/>
      <c r="H75" s="49"/>
      <c r="I75" s="49"/>
      <c r="J75" s="153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2.75" customHeight="1" x14ac:dyDescent="0.2">
      <c r="A76" s="48"/>
      <c r="B76" s="50"/>
      <c r="C76" s="49"/>
      <c r="D76" s="49"/>
      <c r="E76" s="49"/>
      <c r="F76" s="49"/>
      <c r="G76" s="49"/>
      <c r="H76" s="49"/>
      <c r="I76" s="49"/>
      <c r="J76" s="153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2.75" customHeight="1" x14ac:dyDescent="0.2">
      <c r="A77" s="48"/>
      <c r="B77" s="50"/>
      <c r="C77" s="49"/>
      <c r="D77" s="49"/>
      <c r="E77" s="49"/>
      <c r="F77" s="49"/>
      <c r="G77" s="49"/>
      <c r="H77" s="49"/>
      <c r="I77" s="49"/>
      <c r="J77" s="153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2.75" customHeight="1" x14ac:dyDescent="0.2">
      <c r="A78" s="48"/>
      <c r="B78" s="50"/>
      <c r="C78" s="49"/>
      <c r="D78" s="49"/>
      <c r="E78" s="49"/>
      <c r="F78" s="49"/>
      <c r="G78" s="49"/>
      <c r="H78" s="49"/>
      <c r="I78" s="49"/>
      <c r="J78" s="153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2.75" customHeight="1" x14ac:dyDescent="0.2">
      <c r="A79" s="48"/>
      <c r="B79" s="50"/>
      <c r="C79" s="49"/>
      <c r="D79" s="49"/>
      <c r="E79" s="49"/>
      <c r="F79" s="49"/>
      <c r="G79" s="49"/>
      <c r="H79" s="49"/>
      <c r="I79" s="49"/>
      <c r="J79" s="153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2.75" customHeight="1" x14ac:dyDescent="0.2">
      <c r="A80" s="48"/>
      <c r="B80" s="50"/>
      <c r="C80" s="49"/>
      <c r="D80" s="49"/>
      <c r="E80" s="49"/>
      <c r="F80" s="49"/>
      <c r="G80" s="49"/>
      <c r="H80" s="49"/>
      <c r="I80" s="49"/>
      <c r="J80" s="153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2.75" customHeight="1" x14ac:dyDescent="0.2">
      <c r="A81" s="48"/>
      <c r="B81" s="50"/>
      <c r="C81" s="49"/>
      <c r="D81" s="49"/>
      <c r="E81" s="49"/>
      <c r="F81" s="49"/>
      <c r="G81" s="49"/>
      <c r="H81" s="49"/>
      <c r="I81" s="49"/>
      <c r="J81" s="153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2.75" customHeight="1" x14ac:dyDescent="0.2">
      <c r="A82" s="48"/>
      <c r="B82" s="50"/>
      <c r="C82" s="49"/>
      <c r="D82" s="49"/>
      <c r="E82" s="49"/>
      <c r="F82" s="49"/>
      <c r="G82" s="49"/>
      <c r="H82" s="49"/>
      <c r="I82" s="49"/>
      <c r="J82" s="153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2.75" customHeight="1" x14ac:dyDescent="0.2">
      <c r="A83" s="48"/>
      <c r="B83" s="50"/>
      <c r="C83" s="49"/>
      <c r="D83" s="49"/>
      <c r="E83" s="49"/>
      <c r="F83" s="49"/>
      <c r="G83" s="49"/>
      <c r="H83" s="49"/>
      <c r="I83" s="49"/>
      <c r="J83" s="153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2.75" customHeight="1" x14ac:dyDescent="0.2">
      <c r="A84" s="48"/>
      <c r="B84" s="50"/>
      <c r="C84" s="49"/>
      <c r="D84" s="49"/>
      <c r="E84" s="49"/>
      <c r="F84" s="49"/>
      <c r="G84" s="49"/>
      <c r="H84" s="49"/>
      <c r="I84" s="49"/>
      <c r="J84" s="153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2.75" customHeight="1" x14ac:dyDescent="0.2">
      <c r="A85" s="48"/>
      <c r="B85" s="50"/>
      <c r="C85" s="49"/>
      <c r="D85" s="49"/>
      <c r="E85" s="49"/>
      <c r="F85" s="49"/>
      <c r="G85" s="49"/>
      <c r="H85" s="49"/>
      <c r="I85" s="49"/>
      <c r="J85" s="153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2.75" customHeight="1" x14ac:dyDescent="0.2">
      <c r="A86" s="48"/>
      <c r="B86" s="50"/>
      <c r="C86" s="49"/>
      <c r="D86" s="49"/>
      <c r="E86" s="49"/>
      <c r="F86" s="49"/>
      <c r="G86" s="49"/>
      <c r="H86" s="49"/>
      <c r="I86" s="49"/>
      <c r="J86" s="153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2.75" customHeight="1" x14ac:dyDescent="0.2">
      <c r="A87" s="48"/>
      <c r="B87" s="50"/>
      <c r="C87" s="49"/>
      <c r="D87" s="49"/>
      <c r="E87" s="49"/>
      <c r="F87" s="49"/>
      <c r="G87" s="49"/>
      <c r="H87" s="49"/>
      <c r="I87" s="49"/>
      <c r="J87" s="153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2.75" customHeight="1" x14ac:dyDescent="0.2">
      <c r="A88" s="48"/>
      <c r="B88" s="50"/>
      <c r="C88" s="49"/>
      <c r="D88" s="49"/>
      <c r="E88" s="49"/>
      <c r="F88" s="49"/>
      <c r="G88" s="49"/>
      <c r="H88" s="49"/>
      <c r="I88" s="49"/>
      <c r="J88" s="153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2.75" customHeight="1" x14ac:dyDescent="0.2">
      <c r="A89" s="48"/>
      <c r="B89" s="50"/>
      <c r="C89" s="49"/>
      <c r="D89" s="49"/>
      <c r="E89" s="49"/>
      <c r="F89" s="49"/>
      <c r="G89" s="49"/>
      <c r="H89" s="49"/>
      <c r="I89" s="49"/>
      <c r="J89" s="153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2.75" customHeight="1" x14ac:dyDescent="0.2">
      <c r="A90" s="48"/>
      <c r="B90" s="50"/>
      <c r="C90" s="49"/>
      <c r="D90" s="49"/>
      <c r="E90" s="49"/>
      <c r="F90" s="49"/>
      <c r="G90" s="49"/>
      <c r="H90" s="49"/>
      <c r="I90" s="49"/>
      <c r="J90" s="153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2.75" customHeight="1" x14ac:dyDescent="0.2">
      <c r="A91" s="48"/>
      <c r="B91" s="50"/>
      <c r="C91" s="49"/>
      <c r="D91" s="49"/>
      <c r="E91" s="49"/>
      <c r="F91" s="49"/>
      <c r="G91" s="49"/>
      <c r="H91" s="49"/>
      <c r="I91" s="49"/>
      <c r="J91" s="153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2.75" customHeight="1" x14ac:dyDescent="0.2">
      <c r="A92" s="48"/>
      <c r="B92" s="50"/>
      <c r="C92" s="49"/>
      <c r="D92" s="49"/>
      <c r="E92" s="49"/>
      <c r="F92" s="49"/>
      <c r="G92" s="49"/>
      <c r="H92" s="49"/>
      <c r="I92" s="49"/>
      <c r="J92" s="153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2.75" customHeight="1" x14ac:dyDescent="0.2">
      <c r="A93" s="48"/>
      <c r="B93" s="50"/>
      <c r="C93" s="49"/>
      <c r="D93" s="49"/>
      <c r="E93" s="49"/>
      <c r="F93" s="49"/>
      <c r="G93" s="49"/>
      <c r="H93" s="49"/>
      <c r="I93" s="49"/>
      <c r="J93" s="153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2.75" customHeight="1" x14ac:dyDescent="0.2">
      <c r="A94" s="48"/>
      <c r="B94" s="50"/>
      <c r="C94" s="49"/>
      <c r="D94" s="49"/>
      <c r="E94" s="49"/>
      <c r="F94" s="49"/>
      <c r="G94" s="49"/>
      <c r="H94" s="49"/>
      <c r="I94" s="49"/>
      <c r="J94" s="153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2.75" customHeight="1" x14ac:dyDescent="0.2">
      <c r="A95" s="48"/>
      <c r="B95" s="50"/>
      <c r="C95" s="49"/>
      <c r="D95" s="49"/>
      <c r="E95" s="49"/>
      <c r="F95" s="49"/>
      <c r="G95" s="49"/>
      <c r="H95" s="49"/>
      <c r="I95" s="49"/>
      <c r="J95" s="153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2.75" customHeight="1" x14ac:dyDescent="0.2">
      <c r="A96" s="48"/>
      <c r="B96" s="50"/>
      <c r="C96" s="49"/>
      <c r="D96" s="49"/>
      <c r="E96" s="49"/>
      <c r="F96" s="49"/>
      <c r="G96" s="49"/>
      <c r="H96" s="49"/>
      <c r="I96" s="49"/>
      <c r="J96" s="153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2.75" customHeight="1" x14ac:dyDescent="0.2">
      <c r="A97" s="48"/>
      <c r="B97" s="50"/>
      <c r="C97" s="49"/>
      <c r="D97" s="49"/>
      <c r="E97" s="49"/>
      <c r="F97" s="49"/>
      <c r="G97" s="49"/>
      <c r="H97" s="49"/>
      <c r="I97" s="49"/>
      <c r="J97" s="153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2.75" customHeight="1" x14ac:dyDescent="0.2">
      <c r="A98" s="48"/>
      <c r="B98" s="50"/>
      <c r="C98" s="49"/>
      <c r="D98" s="49"/>
      <c r="E98" s="49"/>
      <c r="F98" s="49"/>
      <c r="G98" s="49"/>
      <c r="H98" s="49"/>
      <c r="I98" s="49"/>
      <c r="J98" s="153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2.75" customHeight="1" x14ac:dyDescent="0.2">
      <c r="A99" s="48"/>
      <c r="B99" s="50"/>
      <c r="C99" s="49"/>
      <c r="D99" s="49"/>
      <c r="E99" s="49"/>
      <c r="F99" s="49"/>
      <c r="G99" s="49"/>
      <c r="H99" s="49"/>
      <c r="I99" s="49"/>
      <c r="J99" s="153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2.75" customHeight="1" x14ac:dyDescent="0.2">
      <c r="A100" s="48"/>
      <c r="B100" s="50"/>
      <c r="C100" s="49"/>
      <c r="D100" s="49"/>
      <c r="E100" s="49"/>
      <c r="F100" s="49"/>
      <c r="G100" s="49"/>
      <c r="H100" s="49"/>
      <c r="I100" s="49"/>
      <c r="J100" s="153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2.75" customHeight="1" x14ac:dyDescent="0.2">
      <c r="A101" s="48"/>
      <c r="B101" s="50"/>
      <c r="C101" s="49"/>
      <c r="D101" s="49"/>
      <c r="E101" s="49"/>
      <c r="F101" s="49"/>
      <c r="G101" s="49"/>
      <c r="H101" s="49"/>
      <c r="I101" s="49"/>
      <c r="J101" s="153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2.75" customHeight="1" x14ac:dyDescent="0.2">
      <c r="A102" s="48"/>
      <c r="B102" s="50"/>
      <c r="C102" s="49"/>
      <c r="D102" s="49"/>
      <c r="E102" s="49"/>
      <c r="F102" s="49"/>
      <c r="G102" s="49"/>
      <c r="H102" s="49"/>
      <c r="I102" s="49"/>
      <c r="J102" s="153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2.75" customHeight="1" x14ac:dyDescent="0.2">
      <c r="A103" s="48"/>
      <c r="B103" s="50"/>
      <c r="C103" s="49"/>
      <c r="D103" s="49"/>
      <c r="E103" s="49"/>
      <c r="F103" s="49"/>
      <c r="G103" s="49"/>
      <c r="H103" s="49"/>
      <c r="I103" s="49"/>
      <c r="J103" s="153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2.75" customHeight="1" x14ac:dyDescent="0.2">
      <c r="A104" s="48"/>
      <c r="B104" s="50"/>
      <c r="C104" s="49"/>
      <c r="D104" s="49"/>
      <c r="E104" s="49"/>
      <c r="F104" s="49"/>
      <c r="G104" s="49"/>
      <c r="H104" s="49"/>
      <c r="I104" s="49"/>
      <c r="J104" s="153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2.75" customHeight="1" x14ac:dyDescent="0.2">
      <c r="A105" s="48"/>
      <c r="B105" s="50"/>
      <c r="C105" s="49"/>
      <c r="D105" s="49"/>
      <c r="E105" s="49"/>
      <c r="F105" s="49"/>
      <c r="G105" s="49"/>
      <c r="H105" s="49"/>
      <c r="I105" s="49"/>
      <c r="J105" s="153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2.75" customHeight="1" x14ac:dyDescent="0.2">
      <c r="A106" s="48"/>
      <c r="B106" s="50"/>
      <c r="C106" s="49"/>
      <c r="D106" s="49"/>
      <c r="E106" s="49"/>
      <c r="F106" s="49"/>
      <c r="G106" s="49"/>
      <c r="H106" s="49"/>
      <c r="I106" s="49"/>
      <c r="J106" s="153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2.75" customHeight="1" x14ac:dyDescent="0.2">
      <c r="A107" s="48"/>
      <c r="B107" s="50"/>
      <c r="C107" s="49"/>
      <c r="D107" s="49"/>
      <c r="E107" s="49"/>
      <c r="F107" s="49"/>
      <c r="G107" s="49"/>
      <c r="H107" s="49"/>
      <c r="I107" s="49"/>
      <c r="J107" s="153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2.75" customHeight="1" x14ac:dyDescent="0.2">
      <c r="A108" s="48"/>
      <c r="B108" s="50"/>
      <c r="C108" s="49"/>
      <c r="D108" s="49"/>
      <c r="E108" s="49"/>
      <c r="F108" s="49"/>
      <c r="G108" s="49"/>
      <c r="H108" s="49"/>
      <c r="I108" s="49"/>
      <c r="J108" s="153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2.75" customHeight="1" x14ac:dyDescent="0.2">
      <c r="A109" s="48"/>
      <c r="B109" s="50"/>
      <c r="C109" s="49"/>
      <c r="D109" s="49"/>
      <c r="E109" s="49"/>
      <c r="F109" s="49"/>
      <c r="G109" s="49"/>
      <c r="H109" s="49"/>
      <c r="I109" s="49"/>
      <c r="J109" s="153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2.75" customHeight="1" x14ac:dyDescent="0.2">
      <c r="A110" s="48"/>
      <c r="B110" s="50"/>
      <c r="C110" s="49"/>
      <c r="D110" s="49"/>
      <c r="E110" s="49"/>
      <c r="F110" s="49"/>
      <c r="G110" s="49"/>
      <c r="H110" s="49"/>
      <c r="I110" s="49"/>
      <c r="J110" s="153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2.75" customHeight="1" x14ac:dyDescent="0.2">
      <c r="A111" s="48"/>
      <c r="B111" s="50"/>
      <c r="C111" s="49"/>
      <c r="D111" s="49"/>
      <c r="E111" s="49"/>
      <c r="F111" s="49"/>
      <c r="G111" s="49"/>
      <c r="H111" s="49"/>
      <c r="I111" s="49"/>
      <c r="J111" s="153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2.75" customHeight="1" x14ac:dyDescent="0.2">
      <c r="A112" s="48"/>
      <c r="B112" s="50"/>
      <c r="C112" s="49"/>
      <c r="D112" s="49"/>
      <c r="E112" s="49"/>
      <c r="F112" s="49"/>
      <c r="G112" s="49"/>
      <c r="H112" s="49"/>
      <c r="I112" s="49"/>
      <c r="J112" s="153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2.75" customHeight="1" x14ac:dyDescent="0.2">
      <c r="A113" s="48"/>
      <c r="B113" s="50"/>
      <c r="C113" s="49"/>
      <c r="D113" s="49"/>
      <c r="E113" s="49"/>
      <c r="F113" s="49"/>
      <c r="G113" s="49"/>
      <c r="H113" s="49"/>
      <c r="I113" s="49"/>
      <c r="J113" s="153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2.75" customHeight="1" x14ac:dyDescent="0.2">
      <c r="A114" s="48"/>
      <c r="B114" s="50"/>
      <c r="C114" s="49"/>
      <c r="D114" s="49"/>
      <c r="E114" s="49"/>
      <c r="F114" s="49"/>
      <c r="G114" s="49"/>
      <c r="H114" s="49"/>
      <c r="I114" s="49"/>
      <c r="J114" s="153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2.75" customHeight="1" x14ac:dyDescent="0.2">
      <c r="A115" s="48"/>
      <c r="B115" s="50"/>
      <c r="C115" s="49"/>
      <c r="D115" s="49"/>
      <c r="E115" s="49"/>
      <c r="F115" s="49"/>
      <c r="G115" s="49"/>
      <c r="H115" s="49"/>
      <c r="I115" s="49"/>
      <c r="J115" s="153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2.75" customHeight="1" x14ac:dyDescent="0.2">
      <c r="A116" s="48"/>
      <c r="B116" s="50"/>
      <c r="C116" s="49"/>
      <c r="D116" s="49"/>
      <c r="E116" s="49"/>
      <c r="F116" s="49"/>
      <c r="G116" s="49"/>
      <c r="H116" s="49"/>
      <c r="I116" s="49"/>
      <c r="J116" s="153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2.75" customHeight="1" x14ac:dyDescent="0.2">
      <c r="A117" s="48"/>
      <c r="B117" s="50"/>
      <c r="C117" s="49"/>
      <c r="D117" s="49"/>
      <c r="E117" s="49"/>
      <c r="F117" s="49"/>
      <c r="G117" s="49"/>
      <c r="H117" s="49"/>
      <c r="I117" s="49"/>
      <c r="J117" s="153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2.75" customHeight="1" x14ac:dyDescent="0.2">
      <c r="A118" s="48"/>
      <c r="B118" s="50"/>
      <c r="C118" s="49"/>
      <c r="D118" s="49"/>
      <c r="E118" s="49"/>
      <c r="F118" s="49"/>
      <c r="G118" s="49"/>
      <c r="H118" s="49"/>
      <c r="I118" s="49"/>
      <c r="J118" s="153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2.75" customHeight="1" x14ac:dyDescent="0.2">
      <c r="A119" s="48"/>
      <c r="B119" s="50"/>
      <c r="C119" s="49"/>
      <c r="D119" s="49"/>
      <c r="E119" s="49"/>
      <c r="F119" s="49"/>
      <c r="G119" s="49"/>
      <c r="H119" s="49"/>
      <c r="I119" s="49"/>
      <c r="J119" s="153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2.75" customHeight="1" x14ac:dyDescent="0.2">
      <c r="A120" s="48"/>
      <c r="B120" s="50"/>
      <c r="C120" s="49"/>
      <c r="D120" s="49"/>
      <c r="E120" s="49"/>
      <c r="F120" s="49"/>
      <c r="G120" s="49"/>
      <c r="H120" s="49"/>
      <c r="I120" s="49"/>
      <c r="J120" s="153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2.75" customHeight="1" x14ac:dyDescent="0.2">
      <c r="A121" s="48"/>
      <c r="B121" s="50"/>
      <c r="C121" s="49"/>
      <c r="D121" s="49"/>
      <c r="E121" s="49"/>
      <c r="F121" s="49"/>
      <c r="G121" s="49"/>
      <c r="H121" s="49"/>
      <c r="I121" s="49"/>
      <c r="J121" s="153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2.75" customHeight="1" x14ac:dyDescent="0.2">
      <c r="A122" s="48"/>
      <c r="B122" s="50"/>
      <c r="C122" s="49"/>
      <c r="D122" s="49"/>
      <c r="E122" s="49"/>
      <c r="F122" s="49"/>
      <c r="G122" s="49"/>
      <c r="H122" s="49"/>
      <c r="I122" s="49"/>
      <c r="J122" s="153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2.75" customHeight="1" x14ac:dyDescent="0.2">
      <c r="A123" s="48"/>
      <c r="B123" s="50"/>
      <c r="C123" s="49"/>
      <c r="D123" s="49"/>
      <c r="E123" s="49"/>
      <c r="F123" s="49"/>
      <c r="G123" s="49"/>
      <c r="H123" s="49"/>
      <c r="I123" s="49"/>
      <c r="J123" s="153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2.75" customHeight="1" x14ac:dyDescent="0.2">
      <c r="A124" s="48"/>
      <c r="B124" s="50"/>
      <c r="C124" s="49"/>
      <c r="D124" s="49"/>
      <c r="E124" s="49"/>
      <c r="F124" s="49"/>
      <c r="G124" s="49"/>
      <c r="H124" s="49"/>
      <c r="I124" s="49"/>
      <c r="J124" s="153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2.75" customHeight="1" x14ac:dyDescent="0.2">
      <c r="A125" s="48"/>
      <c r="B125" s="50"/>
      <c r="C125" s="49"/>
      <c r="D125" s="49"/>
      <c r="E125" s="49"/>
      <c r="F125" s="49"/>
      <c r="G125" s="49"/>
      <c r="H125" s="49"/>
      <c r="I125" s="49"/>
      <c r="J125" s="153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2.75" customHeight="1" x14ac:dyDescent="0.2">
      <c r="A126" s="48"/>
      <c r="B126" s="50"/>
      <c r="C126" s="49"/>
      <c r="D126" s="49"/>
      <c r="E126" s="49"/>
      <c r="F126" s="49"/>
      <c r="G126" s="49"/>
      <c r="H126" s="49"/>
      <c r="I126" s="49"/>
      <c r="J126" s="153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2.75" customHeight="1" x14ac:dyDescent="0.2">
      <c r="A127" s="48"/>
      <c r="B127" s="50"/>
      <c r="C127" s="49"/>
      <c r="D127" s="49"/>
      <c r="E127" s="49"/>
      <c r="F127" s="49"/>
      <c r="G127" s="49"/>
      <c r="H127" s="49"/>
      <c r="I127" s="49"/>
      <c r="J127" s="153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2.75" customHeight="1" x14ac:dyDescent="0.2">
      <c r="A128" s="48"/>
      <c r="B128" s="50"/>
      <c r="C128" s="49"/>
      <c r="D128" s="49"/>
      <c r="E128" s="49"/>
      <c r="F128" s="49"/>
      <c r="G128" s="49"/>
      <c r="H128" s="49"/>
      <c r="I128" s="49"/>
      <c r="J128" s="153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2.75" customHeight="1" x14ac:dyDescent="0.2">
      <c r="A129" s="48"/>
      <c r="B129" s="50"/>
      <c r="C129" s="49"/>
      <c r="D129" s="49"/>
      <c r="E129" s="49"/>
      <c r="F129" s="49"/>
      <c r="G129" s="49"/>
      <c r="H129" s="49"/>
      <c r="I129" s="49"/>
      <c r="J129" s="153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2.75" customHeight="1" x14ac:dyDescent="0.2">
      <c r="A130" s="48"/>
      <c r="B130" s="50"/>
      <c r="C130" s="49"/>
      <c r="D130" s="49"/>
      <c r="E130" s="49"/>
      <c r="F130" s="49"/>
      <c r="G130" s="49"/>
      <c r="H130" s="49"/>
      <c r="I130" s="49"/>
      <c r="J130" s="153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2.75" customHeight="1" x14ac:dyDescent="0.2">
      <c r="A131" s="48"/>
      <c r="B131" s="50"/>
      <c r="C131" s="49"/>
      <c r="D131" s="49"/>
      <c r="E131" s="49"/>
      <c r="F131" s="49"/>
      <c r="G131" s="49"/>
      <c r="H131" s="49"/>
      <c r="I131" s="49"/>
      <c r="J131" s="153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2.75" customHeight="1" x14ac:dyDescent="0.2">
      <c r="A132" s="48"/>
      <c r="B132" s="50"/>
      <c r="C132" s="49"/>
      <c r="D132" s="49"/>
      <c r="E132" s="49"/>
      <c r="F132" s="49"/>
      <c r="G132" s="49"/>
      <c r="H132" s="49"/>
      <c r="I132" s="49"/>
      <c r="J132" s="153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2.75" customHeight="1" x14ac:dyDescent="0.2">
      <c r="A133" s="48"/>
      <c r="B133" s="50"/>
      <c r="C133" s="49"/>
      <c r="D133" s="49"/>
      <c r="E133" s="49"/>
      <c r="F133" s="49"/>
      <c r="G133" s="49"/>
      <c r="H133" s="49"/>
      <c r="I133" s="49"/>
      <c r="J133" s="153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2.75" customHeight="1" x14ac:dyDescent="0.2">
      <c r="A134" s="48"/>
      <c r="B134" s="50"/>
      <c r="C134" s="49"/>
      <c r="D134" s="49"/>
      <c r="E134" s="49"/>
      <c r="F134" s="49"/>
      <c r="G134" s="49"/>
      <c r="H134" s="49"/>
      <c r="I134" s="49"/>
      <c r="J134" s="153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2.75" customHeight="1" x14ac:dyDescent="0.2">
      <c r="A135" s="48"/>
      <c r="B135" s="50"/>
      <c r="C135" s="49"/>
      <c r="D135" s="49"/>
      <c r="E135" s="49"/>
      <c r="F135" s="49"/>
      <c r="G135" s="49"/>
      <c r="H135" s="49"/>
      <c r="I135" s="49"/>
      <c r="J135" s="153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2.75" customHeight="1" x14ac:dyDescent="0.2">
      <c r="A136" s="48"/>
      <c r="B136" s="50"/>
      <c r="C136" s="49"/>
      <c r="D136" s="49"/>
      <c r="E136" s="49"/>
      <c r="F136" s="49"/>
      <c r="G136" s="49"/>
      <c r="H136" s="49"/>
      <c r="I136" s="49"/>
      <c r="J136" s="153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2.75" customHeight="1" x14ac:dyDescent="0.2">
      <c r="A137" s="48"/>
      <c r="B137" s="50"/>
      <c r="C137" s="49"/>
      <c r="D137" s="49"/>
      <c r="E137" s="49"/>
      <c r="F137" s="49"/>
      <c r="G137" s="49"/>
      <c r="H137" s="49"/>
      <c r="I137" s="49"/>
      <c r="J137" s="153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2.75" customHeight="1" x14ac:dyDescent="0.2">
      <c r="A138" s="48"/>
      <c r="B138" s="50"/>
      <c r="C138" s="49"/>
      <c r="D138" s="49"/>
      <c r="E138" s="49"/>
      <c r="F138" s="49"/>
      <c r="G138" s="49"/>
      <c r="H138" s="49"/>
      <c r="I138" s="49"/>
      <c r="J138" s="153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2.75" customHeight="1" x14ac:dyDescent="0.2">
      <c r="A139" s="48"/>
      <c r="B139" s="50"/>
      <c r="C139" s="49"/>
      <c r="D139" s="49"/>
      <c r="E139" s="49"/>
      <c r="F139" s="49"/>
      <c r="G139" s="49"/>
      <c r="H139" s="49"/>
      <c r="I139" s="49"/>
      <c r="J139" s="153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2.75" customHeight="1" x14ac:dyDescent="0.2">
      <c r="A140" s="48"/>
      <c r="B140" s="50"/>
      <c r="C140" s="49"/>
      <c r="D140" s="49"/>
      <c r="E140" s="49"/>
      <c r="F140" s="49"/>
      <c r="G140" s="49"/>
      <c r="H140" s="49"/>
      <c r="I140" s="49"/>
      <c r="J140" s="153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2.75" customHeight="1" x14ac:dyDescent="0.2">
      <c r="A141" s="48"/>
      <c r="B141" s="50"/>
      <c r="C141" s="49"/>
      <c r="D141" s="49"/>
      <c r="E141" s="49"/>
      <c r="F141" s="49"/>
      <c r="G141" s="49"/>
      <c r="H141" s="49"/>
      <c r="I141" s="49"/>
      <c r="J141" s="153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2.75" customHeight="1" x14ac:dyDescent="0.2">
      <c r="A142" s="48"/>
      <c r="B142" s="50"/>
      <c r="C142" s="49"/>
      <c r="D142" s="49"/>
      <c r="E142" s="49"/>
      <c r="F142" s="49"/>
      <c r="G142" s="49"/>
      <c r="H142" s="49"/>
      <c r="I142" s="49"/>
      <c r="J142" s="153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2.75" customHeight="1" x14ac:dyDescent="0.2">
      <c r="A143" s="48"/>
      <c r="B143" s="50"/>
      <c r="C143" s="49"/>
      <c r="D143" s="49"/>
      <c r="E143" s="49"/>
      <c r="F143" s="49"/>
      <c r="G143" s="49"/>
      <c r="H143" s="49"/>
      <c r="I143" s="49"/>
      <c r="J143" s="153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2.75" customHeight="1" x14ac:dyDescent="0.2">
      <c r="A144" s="48"/>
      <c r="B144" s="50"/>
      <c r="C144" s="49"/>
      <c r="D144" s="49"/>
      <c r="E144" s="49"/>
      <c r="F144" s="49"/>
      <c r="G144" s="49"/>
      <c r="H144" s="49"/>
      <c r="I144" s="49"/>
      <c r="J144" s="153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2.75" customHeight="1" x14ac:dyDescent="0.2">
      <c r="A145" s="48"/>
      <c r="B145" s="50"/>
      <c r="C145" s="49"/>
      <c r="D145" s="49"/>
      <c r="E145" s="49"/>
      <c r="F145" s="49"/>
      <c r="G145" s="49"/>
      <c r="H145" s="49"/>
      <c r="I145" s="49"/>
      <c r="J145" s="153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2.75" customHeight="1" x14ac:dyDescent="0.2">
      <c r="A146" s="48"/>
      <c r="B146" s="50"/>
      <c r="C146" s="49"/>
      <c r="D146" s="49"/>
      <c r="E146" s="49"/>
      <c r="F146" s="49"/>
      <c r="G146" s="49"/>
      <c r="H146" s="49"/>
      <c r="I146" s="49"/>
      <c r="J146" s="153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2.75" customHeight="1" x14ac:dyDescent="0.2">
      <c r="A147" s="48"/>
      <c r="B147" s="50"/>
      <c r="C147" s="49"/>
      <c r="D147" s="49"/>
      <c r="E147" s="49"/>
      <c r="F147" s="49"/>
      <c r="G147" s="49"/>
      <c r="H147" s="49"/>
      <c r="I147" s="49"/>
      <c r="J147" s="153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2.75" customHeight="1" x14ac:dyDescent="0.2">
      <c r="A148" s="48"/>
      <c r="B148" s="50"/>
      <c r="C148" s="49"/>
      <c r="D148" s="49"/>
      <c r="E148" s="49"/>
      <c r="F148" s="49"/>
      <c r="G148" s="49"/>
      <c r="H148" s="49"/>
      <c r="I148" s="49"/>
      <c r="J148" s="153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2.75" customHeight="1" x14ac:dyDescent="0.2">
      <c r="A149" s="48"/>
      <c r="B149" s="50"/>
      <c r="C149" s="49"/>
      <c r="D149" s="49"/>
      <c r="E149" s="49"/>
      <c r="F149" s="49"/>
      <c r="G149" s="49"/>
      <c r="H149" s="49"/>
      <c r="I149" s="49"/>
      <c r="J149" s="153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2.75" customHeight="1" x14ac:dyDescent="0.2">
      <c r="A150" s="48"/>
      <c r="B150" s="50"/>
      <c r="C150" s="49"/>
      <c r="D150" s="49"/>
      <c r="E150" s="49"/>
      <c r="F150" s="49"/>
      <c r="G150" s="49"/>
      <c r="H150" s="49"/>
      <c r="I150" s="49"/>
      <c r="J150" s="153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2.75" customHeight="1" x14ac:dyDescent="0.2">
      <c r="A151" s="48"/>
      <c r="B151" s="50"/>
      <c r="C151" s="49"/>
      <c r="D151" s="49"/>
      <c r="E151" s="49"/>
      <c r="F151" s="49"/>
      <c r="G151" s="49"/>
      <c r="H151" s="49"/>
      <c r="I151" s="49"/>
      <c r="J151" s="153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2.75" customHeight="1" x14ac:dyDescent="0.2">
      <c r="A152" s="48"/>
      <c r="B152" s="50"/>
      <c r="C152" s="49"/>
      <c r="D152" s="49"/>
      <c r="E152" s="49"/>
      <c r="F152" s="49"/>
      <c r="G152" s="49"/>
      <c r="H152" s="49"/>
      <c r="I152" s="49"/>
      <c r="J152" s="153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2.75" customHeight="1" x14ac:dyDescent="0.2">
      <c r="A153" s="48"/>
      <c r="B153" s="50"/>
      <c r="C153" s="49"/>
      <c r="D153" s="49"/>
      <c r="E153" s="49"/>
      <c r="F153" s="49"/>
      <c r="G153" s="49"/>
      <c r="H153" s="49"/>
      <c r="I153" s="49"/>
      <c r="J153" s="153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2.75" customHeight="1" x14ac:dyDescent="0.2">
      <c r="A154" s="48"/>
      <c r="B154" s="50"/>
      <c r="C154" s="49"/>
      <c r="D154" s="49"/>
      <c r="E154" s="49"/>
      <c r="F154" s="49"/>
      <c r="G154" s="49"/>
      <c r="H154" s="49"/>
      <c r="I154" s="49"/>
      <c r="J154" s="153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2.75" customHeight="1" x14ac:dyDescent="0.2">
      <c r="A155" s="48"/>
      <c r="B155" s="50"/>
      <c r="C155" s="49"/>
      <c r="D155" s="49"/>
      <c r="E155" s="49"/>
      <c r="F155" s="49"/>
      <c r="G155" s="49"/>
      <c r="H155" s="49"/>
      <c r="I155" s="49"/>
      <c r="J155" s="153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2.75" customHeight="1" x14ac:dyDescent="0.2">
      <c r="A156" s="48"/>
      <c r="B156" s="50"/>
      <c r="C156" s="49"/>
      <c r="D156" s="49"/>
      <c r="E156" s="49"/>
      <c r="F156" s="49"/>
      <c r="G156" s="49"/>
      <c r="H156" s="49"/>
      <c r="I156" s="49"/>
      <c r="J156" s="153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2.75" customHeight="1" x14ac:dyDescent="0.2">
      <c r="A157" s="48"/>
      <c r="B157" s="50"/>
      <c r="C157" s="49"/>
      <c r="D157" s="49"/>
      <c r="E157" s="49"/>
      <c r="F157" s="49"/>
      <c r="G157" s="49"/>
      <c r="H157" s="49"/>
      <c r="I157" s="49"/>
      <c r="J157" s="153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2.75" customHeight="1" x14ac:dyDescent="0.2">
      <c r="A158" s="48"/>
      <c r="B158" s="50"/>
      <c r="C158" s="49"/>
      <c r="D158" s="49"/>
      <c r="E158" s="49"/>
      <c r="F158" s="49"/>
      <c r="G158" s="49"/>
      <c r="H158" s="49"/>
      <c r="I158" s="49"/>
      <c r="J158" s="153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2.75" customHeight="1" x14ac:dyDescent="0.2">
      <c r="A159" s="48"/>
      <c r="B159" s="50"/>
      <c r="C159" s="49"/>
      <c r="D159" s="49"/>
      <c r="E159" s="49"/>
      <c r="F159" s="49"/>
      <c r="G159" s="49"/>
      <c r="H159" s="49"/>
      <c r="I159" s="49"/>
      <c r="J159" s="153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2.75" customHeight="1" x14ac:dyDescent="0.2">
      <c r="A160" s="48"/>
      <c r="B160" s="50"/>
      <c r="C160" s="49"/>
      <c r="D160" s="49"/>
      <c r="E160" s="49"/>
      <c r="F160" s="49"/>
      <c r="G160" s="49"/>
      <c r="H160" s="49"/>
      <c r="I160" s="49"/>
      <c r="J160" s="153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2.75" customHeight="1" x14ac:dyDescent="0.2">
      <c r="A161" s="48"/>
      <c r="B161" s="50"/>
      <c r="C161" s="49"/>
      <c r="D161" s="49"/>
      <c r="E161" s="49"/>
      <c r="F161" s="49"/>
      <c r="G161" s="49"/>
      <c r="H161" s="49"/>
      <c r="I161" s="49"/>
      <c r="J161" s="153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2.75" customHeight="1" x14ac:dyDescent="0.2">
      <c r="A162" s="48"/>
      <c r="B162" s="50"/>
      <c r="C162" s="49"/>
      <c r="D162" s="49"/>
      <c r="E162" s="49"/>
      <c r="F162" s="49"/>
      <c r="G162" s="49"/>
      <c r="H162" s="49"/>
      <c r="I162" s="49"/>
      <c r="J162" s="153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2.75" customHeight="1" x14ac:dyDescent="0.2">
      <c r="A163" s="48"/>
      <c r="B163" s="50"/>
      <c r="C163" s="49"/>
      <c r="D163" s="49"/>
      <c r="E163" s="49"/>
      <c r="F163" s="49"/>
      <c r="G163" s="49"/>
      <c r="H163" s="49"/>
      <c r="I163" s="49"/>
      <c r="J163" s="153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2.75" customHeight="1" x14ac:dyDescent="0.2">
      <c r="A164" s="48"/>
      <c r="B164" s="50"/>
      <c r="C164" s="49"/>
      <c r="D164" s="49"/>
      <c r="E164" s="49"/>
      <c r="F164" s="49"/>
      <c r="G164" s="49"/>
      <c r="H164" s="49"/>
      <c r="I164" s="49"/>
      <c r="J164" s="153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2.75" customHeight="1" x14ac:dyDescent="0.2">
      <c r="A165" s="48"/>
      <c r="B165" s="50"/>
      <c r="C165" s="49"/>
      <c r="D165" s="49"/>
      <c r="E165" s="49"/>
      <c r="F165" s="49"/>
      <c r="G165" s="49"/>
      <c r="H165" s="49"/>
      <c r="I165" s="49"/>
      <c r="J165" s="153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2.75" customHeight="1" x14ac:dyDescent="0.2">
      <c r="A166" s="48"/>
      <c r="B166" s="50"/>
      <c r="C166" s="49"/>
      <c r="D166" s="49"/>
      <c r="E166" s="49"/>
      <c r="F166" s="49"/>
      <c r="G166" s="49"/>
      <c r="H166" s="49"/>
      <c r="I166" s="49"/>
      <c r="J166" s="153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2.75" customHeight="1" x14ac:dyDescent="0.2">
      <c r="A167" s="48"/>
      <c r="B167" s="50"/>
      <c r="C167" s="49"/>
      <c r="D167" s="49"/>
      <c r="E167" s="49"/>
      <c r="F167" s="49"/>
      <c r="G167" s="49"/>
      <c r="H167" s="49"/>
      <c r="I167" s="49"/>
      <c r="J167" s="153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2.75" customHeight="1" x14ac:dyDescent="0.2">
      <c r="A168" s="48"/>
      <c r="B168" s="50"/>
      <c r="C168" s="49"/>
      <c r="D168" s="49"/>
      <c r="E168" s="49"/>
      <c r="F168" s="49"/>
      <c r="G168" s="49"/>
      <c r="H168" s="49"/>
      <c r="I168" s="49"/>
      <c r="J168" s="153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2.75" customHeight="1" x14ac:dyDescent="0.2">
      <c r="A169" s="48"/>
      <c r="B169" s="50"/>
      <c r="C169" s="49"/>
      <c r="D169" s="49"/>
      <c r="E169" s="49"/>
      <c r="F169" s="49"/>
      <c r="G169" s="49"/>
      <c r="H169" s="49"/>
      <c r="I169" s="49"/>
      <c r="J169" s="153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2.75" customHeight="1" x14ac:dyDescent="0.2">
      <c r="A170" s="48"/>
      <c r="B170" s="50"/>
      <c r="C170" s="49"/>
      <c r="D170" s="49"/>
      <c r="E170" s="49"/>
      <c r="F170" s="49"/>
      <c r="G170" s="49"/>
      <c r="H170" s="49"/>
      <c r="I170" s="49"/>
      <c r="J170" s="153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2.75" customHeight="1" x14ac:dyDescent="0.2">
      <c r="A171" s="48"/>
      <c r="B171" s="50"/>
      <c r="C171" s="49"/>
      <c r="D171" s="49"/>
      <c r="E171" s="49"/>
      <c r="F171" s="49"/>
      <c r="G171" s="49"/>
      <c r="H171" s="49"/>
      <c r="I171" s="49"/>
      <c r="J171" s="153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2.75" customHeight="1" x14ac:dyDescent="0.2">
      <c r="A172" s="48"/>
      <c r="B172" s="50"/>
      <c r="C172" s="49"/>
      <c r="D172" s="49"/>
      <c r="E172" s="49"/>
      <c r="F172" s="49"/>
      <c r="G172" s="49"/>
      <c r="H172" s="49"/>
      <c r="I172" s="49"/>
      <c r="J172" s="153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2.75" customHeight="1" x14ac:dyDescent="0.2">
      <c r="A173" s="48"/>
      <c r="B173" s="50"/>
      <c r="C173" s="49"/>
      <c r="D173" s="49"/>
      <c r="E173" s="49"/>
      <c r="F173" s="49"/>
      <c r="G173" s="49"/>
      <c r="H173" s="49"/>
      <c r="I173" s="49"/>
      <c r="J173" s="153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2.75" customHeight="1" x14ac:dyDescent="0.2">
      <c r="A174" s="48"/>
      <c r="B174" s="50"/>
      <c r="C174" s="49"/>
      <c r="D174" s="49"/>
      <c r="E174" s="49"/>
      <c r="F174" s="49"/>
      <c r="G174" s="49"/>
      <c r="H174" s="49"/>
      <c r="I174" s="49"/>
      <c r="J174" s="153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2.75" customHeight="1" x14ac:dyDescent="0.2">
      <c r="A175" s="48"/>
      <c r="B175" s="50"/>
      <c r="C175" s="49"/>
      <c r="D175" s="49"/>
      <c r="E175" s="49"/>
      <c r="F175" s="49"/>
      <c r="G175" s="49"/>
      <c r="H175" s="49"/>
      <c r="I175" s="49"/>
      <c r="J175" s="153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2.75" customHeight="1" x14ac:dyDescent="0.2">
      <c r="A176" s="48"/>
      <c r="B176" s="50"/>
      <c r="C176" s="49"/>
      <c r="D176" s="49"/>
      <c r="E176" s="49"/>
      <c r="F176" s="49"/>
      <c r="G176" s="49"/>
      <c r="H176" s="49"/>
      <c r="I176" s="49"/>
      <c r="J176" s="153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2.75" customHeight="1" x14ac:dyDescent="0.2">
      <c r="A177" s="48"/>
      <c r="B177" s="50"/>
      <c r="C177" s="49"/>
      <c r="D177" s="49"/>
      <c r="E177" s="49"/>
      <c r="F177" s="49"/>
      <c r="G177" s="49"/>
      <c r="H177" s="49"/>
      <c r="I177" s="49"/>
      <c r="J177" s="153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2.75" customHeight="1" x14ac:dyDescent="0.2">
      <c r="A178" s="48"/>
      <c r="B178" s="50"/>
      <c r="C178" s="49"/>
      <c r="D178" s="49"/>
      <c r="E178" s="49"/>
      <c r="F178" s="49"/>
      <c r="G178" s="49"/>
      <c r="H178" s="49"/>
      <c r="I178" s="49"/>
      <c r="J178" s="153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2.75" customHeight="1" x14ac:dyDescent="0.2">
      <c r="A179" s="48"/>
      <c r="B179" s="50"/>
      <c r="C179" s="49"/>
      <c r="D179" s="49"/>
      <c r="E179" s="49"/>
      <c r="F179" s="49"/>
      <c r="G179" s="49"/>
      <c r="H179" s="49"/>
      <c r="I179" s="49"/>
      <c r="J179" s="153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2.75" customHeight="1" x14ac:dyDescent="0.2">
      <c r="A180" s="48"/>
      <c r="B180" s="50"/>
      <c r="C180" s="49"/>
      <c r="D180" s="49"/>
      <c r="E180" s="49"/>
      <c r="F180" s="49"/>
      <c r="G180" s="49"/>
      <c r="H180" s="49"/>
      <c r="I180" s="49"/>
      <c r="J180" s="153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2.75" customHeight="1" x14ac:dyDescent="0.2">
      <c r="A181" s="48"/>
      <c r="B181" s="50"/>
      <c r="C181" s="49"/>
      <c r="D181" s="49"/>
      <c r="E181" s="49"/>
      <c r="F181" s="49"/>
      <c r="G181" s="49"/>
      <c r="H181" s="49"/>
      <c r="I181" s="49"/>
      <c r="J181" s="153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2.75" customHeight="1" x14ac:dyDescent="0.2">
      <c r="A182" s="48"/>
      <c r="B182" s="50"/>
      <c r="C182" s="49"/>
      <c r="D182" s="49"/>
      <c r="E182" s="49"/>
      <c r="F182" s="49"/>
      <c r="G182" s="49"/>
      <c r="H182" s="49"/>
      <c r="I182" s="49"/>
      <c r="J182" s="153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2.75" customHeight="1" x14ac:dyDescent="0.2">
      <c r="A183" s="48"/>
      <c r="B183" s="50"/>
      <c r="C183" s="49"/>
      <c r="D183" s="49"/>
      <c r="E183" s="49"/>
      <c r="F183" s="49"/>
      <c r="G183" s="49"/>
      <c r="H183" s="49"/>
      <c r="I183" s="49"/>
      <c r="J183" s="153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2.75" customHeight="1" x14ac:dyDescent="0.2">
      <c r="A184" s="48"/>
      <c r="B184" s="50"/>
      <c r="C184" s="49"/>
      <c r="D184" s="49"/>
      <c r="E184" s="49"/>
      <c r="F184" s="49"/>
      <c r="G184" s="49"/>
      <c r="H184" s="49"/>
      <c r="I184" s="49"/>
      <c r="J184" s="153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2.75" customHeight="1" x14ac:dyDescent="0.2">
      <c r="A185" s="48"/>
      <c r="B185" s="50"/>
      <c r="C185" s="49"/>
      <c r="D185" s="49"/>
      <c r="E185" s="49"/>
      <c r="F185" s="49"/>
      <c r="G185" s="49"/>
      <c r="H185" s="49"/>
      <c r="I185" s="49"/>
      <c r="J185" s="153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2.75" customHeight="1" x14ac:dyDescent="0.2">
      <c r="A186" s="48"/>
      <c r="B186" s="50"/>
      <c r="C186" s="49"/>
      <c r="D186" s="49"/>
      <c r="E186" s="49"/>
      <c r="F186" s="49"/>
      <c r="G186" s="49"/>
      <c r="H186" s="49"/>
      <c r="I186" s="49"/>
      <c r="J186" s="153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2.75" customHeight="1" x14ac:dyDescent="0.2">
      <c r="A187" s="48"/>
      <c r="B187" s="50"/>
      <c r="C187" s="49"/>
      <c r="D187" s="49"/>
      <c r="E187" s="49"/>
      <c r="F187" s="49"/>
      <c r="G187" s="49"/>
      <c r="H187" s="49"/>
      <c r="I187" s="49"/>
      <c r="J187" s="153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2.75" customHeight="1" x14ac:dyDescent="0.2">
      <c r="A188" s="48"/>
      <c r="B188" s="50"/>
      <c r="C188" s="49"/>
      <c r="D188" s="49"/>
      <c r="E188" s="49"/>
      <c r="F188" s="49"/>
      <c r="G188" s="49"/>
      <c r="H188" s="49"/>
      <c r="I188" s="49"/>
      <c r="J188" s="153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2.75" customHeight="1" x14ac:dyDescent="0.2">
      <c r="A189" s="48"/>
      <c r="B189" s="50"/>
      <c r="C189" s="49"/>
      <c r="D189" s="49"/>
      <c r="E189" s="49"/>
      <c r="F189" s="49"/>
      <c r="G189" s="49"/>
      <c r="H189" s="49"/>
      <c r="I189" s="49"/>
      <c r="J189" s="153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2.75" customHeight="1" x14ac:dyDescent="0.2">
      <c r="A190" s="48"/>
      <c r="B190" s="50"/>
      <c r="C190" s="49"/>
      <c r="D190" s="49"/>
      <c r="E190" s="49"/>
      <c r="F190" s="49"/>
      <c r="G190" s="49"/>
      <c r="H190" s="49"/>
      <c r="I190" s="49"/>
      <c r="J190" s="153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2.75" customHeight="1" x14ac:dyDescent="0.2">
      <c r="A191" s="48"/>
      <c r="B191" s="50"/>
      <c r="C191" s="49"/>
      <c r="D191" s="49"/>
      <c r="E191" s="49"/>
      <c r="F191" s="49"/>
      <c r="G191" s="49"/>
      <c r="H191" s="49"/>
      <c r="I191" s="49"/>
      <c r="J191" s="153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2.75" customHeight="1" x14ac:dyDescent="0.2">
      <c r="A192" s="48"/>
      <c r="B192" s="50"/>
      <c r="C192" s="49"/>
      <c r="D192" s="49"/>
      <c r="E192" s="49"/>
      <c r="F192" s="49"/>
      <c r="G192" s="49"/>
      <c r="H192" s="49"/>
      <c r="I192" s="49"/>
      <c r="J192" s="153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2.75" customHeight="1" x14ac:dyDescent="0.2">
      <c r="A193" s="48"/>
      <c r="B193" s="50"/>
      <c r="C193" s="49"/>
      <c r="D193" s="49"/>
      <c r="E193" s="49"/>
      <c r="F193" s="49"/>
      <c r="G193" s="49"/>
      <c r="H193" s="49"/>
      <c r="I193" s="49"/>
      <c r="J193" s="50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2.75" customHeight="1" x14ac:dyDescent="0.2">
      <c r="A194" s="48"/>
      <c r="B194" s="50"/>
      <c r="C194" s="49"/>
      <c r="D194" s="49"/>
      <c r="E194" s="49"/>
      <c r="F194" s="49"/>
      <c r="G194" s="49"/>
      <c r="H194" s="49"/>
      <c r="I194" s="49"/>
      <c r="J194" s="50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2.75" customHeight="1" x14ac:dyDescent="0.2">
      <c r="A195" s="48"/>
      <c r="B195" s="50"/>
      <c r="C195" s="49"/>
      <c r="D195" s="49"/>
      <c r="E195" s="49"/>
      <c r="F195" s="49"/>
      <c r="G195" s="49"/>
      <c r="H195" s="49"/>
      <c r="I195" s="49"/>
      <c r="J195" s="50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2.75" customHeight="1" x14ac:dyDescent="0.2">
      <c r="A196" s="48"/>
      <c r="B196" s="50"/>
      <c r="C196" s="49"/>
      <c r="D196" s="49"/>
      <c r="E196" s="49"/>
      <c r="F196" s="49"/>
      <c r="G196" s="49"/>
      <c r="H196" s="49"/>
      <c r="I196" s="49"/>
      <c r="J196" s="50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2.75" customHeight="1" x14ac:dyDescent="0.2">
      <c r="A197" s="48"/>
      <c r="B197" s="50"/>
      <c r="C197" s="49"/>
      <c r="D197" s="49"/>
      <c r="E197" s="49"/>
      <c r="F197" s="49"/>
      <c r="G197" s="49"/>
      <c r="H197" s="49"/>
      <c r="I197" s="49"/>
      <c r="J197" s="50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2.75" customHeight="1" x14ac:dyDescent="0.2">
      <c r="A198" s="48"/>
      <c r="B198" s="50"/>
      <c r="C198" s="49"/>
      <c r="D198" s="49"/>
      <c r="E198" s="49"/>
      <c r="F198" s="49"/>
      <c r="G198" s="49"/>
      <c r="H198" s="49"/>
      <c r="I198" s="49"/>
      <c r="J198" s="50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2.75" customHeight="1" x14ac:dyDescent="0.2">
      <c r="A199" s="48"/>
      <c r="B199" s="50"/>
      <c r="C199" s="49"/>
      <c r="D199" s="49"/>
      <c r="E199" s="49"/>
      <c r="F199" s="49"/>
      <c r="G199" s="49"/>
      <c r="H199" s="49"/>
      <c r="I199" s="49"/>
      <c r="J199" s="50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2.75" customHeight="1" x14ac:dyDescent="0.2">
      <c r="A200" s="48"/>
      <c r="B200" s="50"/>
      <c r="C200" s="49"/>
      <c r="D200" s="49"/>
      <c r="E200" s="49"/>
      <c r="F200" s="49"/>
      <c r="G200" s="49"/>
      <c r="H200" s="49"/>
      <c r="I200" s="49"/>
      <c r="J200" s="50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2.75" customHeight="1" x14ac:dyDescent="0.2">
      <c r="A201" s="48"/>
      <c r="B201" s="50"/>
      <c r="C201" s="49"/>
      <c r="D201" s="49"/>
      <c r="E201" s="49"/>
      <c r="F201" s="49"/>
      <c r="G201" s="49"/>
      <c r="H201" s="49"/>
      <c r="I201" s="49"/>
      <c r="J201" s="50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2.75" customHeight="1" x14ac:dyDescent="0.2">
      <c r="A202" s="48"/>
      <c r="B202" s="50"/>
      <c r="C202" s="49"/>
      <c r="D202" s="49"/>
      <c r="E202" s="49"/>
      <c r="F202" s="49"/>
      <c r="G202" s="49"/>
      <c r="H202" s="49"/>
      <c r="I202" s="49"/>
      <c r="J202" s="50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2.75" customHeight="1" x14ac:dyDescent="0.2">
      <c r="A203" s="48"/>
      <c r="B203" s="50"/>
      <c r="C203" s="49"/>
      <c r="D203" s="49"/>
      <c r="E203" s="49"/>
      <c r="F203" s="49"/>
      <c r="G203" s="49"/>
      <c r="H203" s="49"/>
      <c r="I203" s="49"/>
      <c r="J203" s="50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2.75" customHeight="1" x14ac:dyDescent="0.2">
      <c r="A204" s="48"/>
      <c r="B204" s="50"/>
      <c r="C204" s="49"/>
      <c r="D204" s="49"/>
      <c r="E204" s="49"/>
      <c r="F204" s="49"/>
      <c r="G204" s="49"/>
      <c r="H204" s="49"/>
      <c r="I204" s="49"/>
      <c r="J204" s="50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2.75" customHeight="1" x14ac:dyDescent="0.2">
      <c r="A205" s="48"/>
      <c r="B205" s="50"/>
      <c r="C205" s="49"/>
      <c r="D205" s="49"/>
      <c r="E205" s="49"/>
      <c r="F205" s="49"/>
      <c r="G205" s="49"/>
      <c r="H205" s="49"/>
      <c r="I205" s="49"/>
      <c r="J205" s="50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2.75" customHeight="1" x14ac:dyDescent="0.2">
      <c r="A206" s="48"/>
      <c r="B206" s="50"/>
      <c r="C206" s="49"/>
      <c r="D206" s="49"/>
      <c r="E206" s="49"/>
      <c r="F206" s="49"/>
      <c r="G206" s="49"/>
      <c r="H206" s="49"/>
      <c r="I206" s="49"/>
      <c r="J206" s="50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2.75" customHeight="1" x14ac:dyDescent="0.2">
      <c r="A207" s="48"/>
      <c r="B207" s="50"/>
      <c r="C207" s="49"/>
      <c r="D207" s="49"/>
      <c r="E207" s="49"/>
      <c r="F207" s="49"/>
      <c r="G207" s="49"/>
      <c r="H207" s="49"/>
      <c r="I207" s="49"/>
      <c r="J207" s="50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2.75" customHeight="1" x14ac:dyDescent="0.2">
      <c r="A208" s="48"/>
      <c r="B208" s="50"/>
      <c r="C208" s="49"/>
      <c r="D208" s="49"/>
      <c r="E208" s="49"/>
      <c r="F208" s="49"/>
      <c r="G208" s="49"/>
      <c r="H208" s="49"/>
      <c r="I208" s="49"/>
      <c r="J208" s="50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2.75" customHeight="1" x14ac:dyDescent="0.2">
      <c r="A209" s="48"/>
      <c r="B209" s="50"/>
      <c r="C209" s="49"/>
      <c r="D209" s="49"/>
      <c r="E209" s="49"/>
      <c r="F209" s="49"/>
      <c r="G209" s="49"/>
      <c r="H209" s="49"/>
      <c r="I209" s="49"/>
      <c r="J209" s="50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2.75" customHeight="1" x14ac:dyDescent="0.2">
      <c r="A210" s="48"/>
      <c r="B210" s="50"/>
      <c r="C210" s="49"/>
      <c r="D210" s="49"/>
      <c r="E210" s="49"/>
      <c r="F210" s="49"/>
      <c r="G210" s="49"/>
      <c r="H210" s="49"/>
      <c r="I210" s="49"/>
      <c r="J210" s="50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2.75" customHeight="1" x14ac:dyDescent="0.2">
      <c r="A211" s="48"/>
      <c r="B211" s="50"/>
      <c r="C211" s="49"/>
      <c r="D211" s="49"/>
      <c r="E211" s="49"/>
      <c r="F211" s="49"/>
      <c r="G211" s="49"/>
      <c r="H211" s="49"/>
      <c r="I211" s="49"/>
      <c r="J211" s="50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2.75" customHeight="1" x14ac:dyDescent="0.2">
      <c r="A212" s="48"/>
      <c r="B212" s="50"/>
      <c r="C212" s="49"/>
      <c r="D212" s="49"/>
      <c r="E212" s="49"/>
      <c r="F212" s="49"/>
      <c r="G212" s="49"/>
      <c r="H212" s="49"/>
      <c r="I212" s="49"/>
      <c r="J212" s="50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2.75" customHeight="1" x14ac:dyDescent="0.2">
      <c r="A213" s="48"/>
      <c r="B213" s="50"/>
      <c r="C213" s="49"/>
      <c r="D213" s="49"/>
      <c r="E213" s="49"/>
      <c r="F213" s="49"/>
      <c r="G213" s="49"/>
      <c r="H213" s="49"/>
      <c r="I213" s="49"/>
      <c r="J213" s="50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2.75" customHeight="1" x14ac:dyDescent="0.2">
      <c r="A214" s="48"/>
      <c r="B214" s="50"/>
      <c r="C214" s="49"/>
      <c r="D214" s="49"/>
      <c r="E214" s="49"/>
      <c r="F214" s="49"/>
      <c r="G214" s="49"/>
      <c r="H214" s="49"/>
      <c r="I214" s="49"/>
      <c r="J214" s="50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2.75" customHeight="1" x14ac:dyDescent="0.2">
      <c r="A215" s="48"/>
      <c r="B215" s="50"/>
      <c r="C215" s="49"/>
      <c r="D215" s="49"/>
      <c r="E215" s="49"/>
      <c r="F215" s="49"/>
      <c r="G215" s="49"/>
      <c r="H215" s="49"/>
      <c r="I215" s="49"/>
      <c r="J215" s="50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2.75" customHeight="1" x14ac:dyDescent="0.2">
      <c r="A216" s="48"/>
      <c r="B216" s="50"/>
      <c r="C216" s="49"/>
      <c r="D216" s="49"/>
      <c r="E216" s="49"/>
      <c r="F216" s="49"/>
      <c r="G216" s="49"/>
      <c r="H216" s="49"/>
      <c r="I216" s="49"/>
      <c r="J216" s="50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2.75" customHeight="1" x14ac:dyDescent="0.2">
      <c r="A217" s="48"/>
      <c r="B217" s="50"/>
      <c r="C217" s="49"/>
      <c r="D217" s="49"/>
      <c r="E217" s="49"/>
      <c r="F217" s="49"/>
      <c r="G217" s="49"/>
      <c r="H217" s="49"/>
      <c r="I217" s="49"/>
      <c r="J217" s="50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2.75" customHeight="1" x14ac:dyDescent="0.2">
      <c r="A218" s="48"/>
      <c r="B218" s="50"/>
      <c r="C218" s="49"/>
      <c r="D218" s="49"/>
      <c r="E218" s="49"/>
      <c r="F218" s="49"/>
      <c r="G218" s="49"/>
      <c r="H218" s="49"/>
      <c r="I218" s="49"/>
      <c r="J218" s="50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2.75" customHeight="1" x14ac:dyDescent="0.2">
      <c r="A219" s="48"/>
      <c r="B219" s="50"/>
      <c r="C219" s="49"/>
      <c r="D219" s="49"/>
      <c r="E219" s="49"/>
      <c r="F219" s="49"/>
      <c r="G219" s="49"/>
      <c r="H219" s="49"/>
      <c r="I219" s="49"/>
      <c r="J219" s="50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2.75" customHeight="1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2.75" customHeight="1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2.75" customHeight="1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2.75" customHeight="1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2.75" customHeight="1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2.75" customHeight="1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2.75" customHeight="1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2.75" customHeight="1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2.75" customHeight="1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2.75" customHeight="1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2.75" customHeight="1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2.75" customHeight="1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2.75" customHeight="1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2.75" customHeight="1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2.75" customHeight="1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2.75" customHeight="1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2.75" customHeight="1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2.75" customHeight="1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2.75" customHeight="1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2.75" customHeight="1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2.75" customHeight="1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2.75" customHeight="1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2.75" customHeight="1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2.75" customHeight="1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2.75" customHeight="1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2.75" customHeight="1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2.75" customHeight="1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2.75" customHeight="1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2.75" customHeight="1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2.75" customHeight="1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2.75" customHeight="1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2.75" customHeight="1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2.75" customHeight="1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2.75" customHeight="1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2.75" customHeight="1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2.75" customHeight="1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2.75" customHeight="1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2.75" customHeight="1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2.75" customHeight="1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2.75" customHeight="1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2.75" customHeight="1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2.75" customHeight="1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2.75" customHeight="1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2.75" customHeight="1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2.75" customHeight="1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2.75" customHeight="1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2.75" customHeight="1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2.75" customHeight="1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2.75" customHeight="1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2.75" customHeight="1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2.75" customHeight="1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2.75" customHeight="1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2.75" customHeight="1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2.7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2.7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2.7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2.7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2.7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2.7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2.7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2.7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2.7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2.7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2.7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2.7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2.7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2.7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2.7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2.7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2.7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2.7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2.7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2.7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2.7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2.7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2.7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2.7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2.7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2.7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2.7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2.7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2.7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2.7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2.7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2.7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2.7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2.7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2.7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2.7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2.7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2.7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2.7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2.7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2.7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2.7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2.7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2.7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2.7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2.7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2.7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2.7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2.7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2.7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2.7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2.7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2.7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2.7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2.7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2.7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2.7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2.7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2.7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2.7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2.7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2.7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2.7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2.7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2.7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2.7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2.7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2.7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2.7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2.7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2.7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2.7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2.7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2.7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2.7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2.7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2.7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2.7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2.7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2.7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2.7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2.7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2.7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2.7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2.7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2.7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2.7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2.7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2.7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2.7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2.7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2.7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2.7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2.7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2.7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2.7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2.7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2.7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2.7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2.7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2.7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2.7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2.7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2.7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2.7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2.7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2.7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2.7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2.7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2.7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2.7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2.7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2.7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2.7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2.7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2.7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2.7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2.7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2.7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2.7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2.7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2.7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2.7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2.7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2.7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2.7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2.7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2.7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2.7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2.7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2.7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2.7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2.7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2.7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2.7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2.7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2.7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2.7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2.7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2.7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2.7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2.7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2.7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2.7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2.7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2.7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2.7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2.7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2.7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2.7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2.7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2.7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2.7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2.7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2.7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2.7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2.7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2.7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2.7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2.7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2.7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2.7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2.7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2.7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2.7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2.7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2.7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2.7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2.7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2.7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2.7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2.7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2.7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2.7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2.7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2.7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2.7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2.7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2.7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2.7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2.7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2.7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2.7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2.7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2.7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2.7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2.7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2.7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2.7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2.7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2.7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2.7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2.7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2.7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2.7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2.7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2.7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2.7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2.7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2.7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2.7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2.7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2.7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2.7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2.7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2.7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2.7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2.7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2.7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2.7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2.7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2.7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2.7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2.7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2.7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2.7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2.7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2.7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2.7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2.7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2.7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2.7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2.7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2.7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2.7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2.7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2.7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2.7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2.7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2.7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2.7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2.7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2.7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2.7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2.7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2.7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2.7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2.7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2.7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2.7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2.7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2.7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2.7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2.7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2.7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2.7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2.7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2.7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2.7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2.7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2.7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2.7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2.7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2.7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2.7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2.7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2.7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2.7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2.7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2.7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2.7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2.7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2.7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2.7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2.7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2.7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2.7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2.7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2.7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2.7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2.7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2.7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2.7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2.7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2.7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2.7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2.7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2.7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2.7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2.7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2.7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2.7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2.7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2.7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2.7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2.7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2.7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2.7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2.7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2.7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2.7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2.7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2.7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2.7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2.7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2.7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2.7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2.7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2.7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2.7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2.7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2.7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2.7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2.7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2.7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2.7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2.7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2.7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2.7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2.7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2.7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2.7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2.7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2.7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2.7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2.7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2.7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2.7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2.7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2.7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2.7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2.7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2.7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2.7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2.7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2.7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2.7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2.7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2.7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2.7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2.7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2.7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2.7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2.7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2.7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2.7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2.7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2.7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2.7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2.7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2.7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2.7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2.7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2.7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2.7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2.7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2.7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2.7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2.7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2.7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2.7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2.7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2.7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2.7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2.7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2.7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2.7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2.7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2.7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2.7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2.7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2.7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2.7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2.7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2.7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2.7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2.7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2.7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2.7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2.7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2.7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2.7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2.7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2.7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2.7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2.7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2.7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2.7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2.7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2.7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2.7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2.7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2.7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2.7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2.7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2.7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2.7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2.7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2.7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2.7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2.7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2.7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2.7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2.7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2.7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2.7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2.7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2.7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2.7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2.7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2.7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2.7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2.7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2.7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2.7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2.7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2.7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2.7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2.7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2.7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2.7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2.7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2.7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2.7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2.7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2.7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2.7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2.7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2.7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2.7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2.7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2.7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2.7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2.7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2.7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2.7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2.7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2.7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2.7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2.7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2.7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2.7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2.7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2.7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2.7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2.7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2.7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2.7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2.7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2.7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2.7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2.7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2.7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2.7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2.7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2.7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2.7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2.7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2.7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2.7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2.7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2.7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2.7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2.7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2.7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2.7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2.7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2.7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2.7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2.7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2.7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2.7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2.7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2.7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2.7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2.7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2.7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2.7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2.7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2.7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2.7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2.7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2.7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2.7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2.7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2.7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2.7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2.7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2.7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2.7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2.7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2.7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2.7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2.7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2.7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2.7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2.7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2.7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2.7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2.7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2.7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2.7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2.7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2.7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2.7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2.7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2.7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2.7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2.7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2.7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2.7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2.7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2.7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2.7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2.7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2.7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2.7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2.7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2.7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2.7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2.7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2.7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2.7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2.7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2.7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2.7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2.7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2.7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2.7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2.7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2.7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2.7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2.7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2.7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2.7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2.7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2.7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2.7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2.7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2.7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2.7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2.7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2.7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2.7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2.7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2.7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2.7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2.7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2.7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2.7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2.7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2.7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2.7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2.7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2.7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2.7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2.7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2.7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2.7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2.7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2.7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2.7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2.7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2.7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2.7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2.7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2.7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2.7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2.7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2.7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2.7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2.7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2.7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2.7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2.7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2.7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2.7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2.7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2.7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2.7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2.7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2.7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2.7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2.7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2.7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2.7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2.7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2.7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2.7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2.7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2.7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2.7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2.7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2.7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2.7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2.7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2.7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2.7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2.7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2.7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2.7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2.7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2.7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2.7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2.7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2.7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2.7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2.7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2.7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2.7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2.7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2.7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2.7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2.7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2.7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2.7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2.7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2.7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2.7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2.7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2.7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2.7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2.7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2.7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2.7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2.7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2.7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2.7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2.7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2.7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2.7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2.7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2.7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2.7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2.7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2.7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2.7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2.7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2.7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2.7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2.7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2.7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2.7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2.7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2.7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2.7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2.7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2.7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2.7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2.7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2.7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2.7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2.7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2.7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2.7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2.7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2.7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2.7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2.7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2.7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2.7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2.7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2.7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2.7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2.7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2.7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2.7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2.7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2.7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2.7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2.7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2.7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2.7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2.7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2.7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2.7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2.7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2.7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2.7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2.7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2.7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2.7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2.7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2.7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2.7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2.7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2.7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2.7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2.7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2.7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2.7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2.7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2.7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2.7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2.7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2.7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2.7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2.7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2.7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2.7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2.7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2.7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2.7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2.7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2.7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2.7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2.7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2.7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2.7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2.7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2.7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2.7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2.7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2.7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2.7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2.7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2.7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2.7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2.7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2.7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2.7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2.7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2.7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2.7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2.7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2.7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2.7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2.7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2.7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2.7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2.7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2.7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2.7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2.7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2.7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2.7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2.7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</sheetData>
  <conditionalFormatting sqref="J31:J192">
    <cfRule type="cellIs" dxfId="2" priority="1" stopIfTrue="1" operator="equal">
      <formula>1</formula>
    </cfRule>
  </conditionalFormatting>
  <hyperlinks>
    <hyperlink ref="A5" location="INDICE!A8" display="VOLVER AL INDICE" xr:uid="{BFB4B504-1622-400D-ABD5-244B3274DF99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Z999"/>
  <sheetViews>
    <sheetView zoomScale="130" zoomScaleNormal="13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13" sqref="C13"/>
    </sheetView>
  </sheetViews>
  <sheetFormatPr baseColWidth="10" defaultColWidth="14.42578125" defaultRowHeight="15" customHeight="1" x14ac:dyDescent="0.2"/>
  <cols>
    <col min="1" max="1" width="9.85546875" style="132" customWidth="1"/>
    <col min="2" max="14" width="16.7109375" style="132" customWidth="1"/>
    <col min="15" max="26" width="11.42578125" style="132" customWidth="1"/>
    <col min="27" max="16384" width="14.42578125" style="132"/>
  </cols>
  <sheetData>
    <row r="1" spans="1:26" ht="3" customHeight="1" x14ac:dyDescent="0.2">
      <c r="A1" s="29"/>
      <c r="B1" s="36"/>
      <c r="C1" s="36"/>
      <c r="D1" s="36"/>
      <c r="E1" s="36"/>
      <c r="F1" s="36"/>
      <c r="G1" s="36"/>
      <c r="H1" s="36"/>
      <c r="I1" s="36"/>
      <c r="J1" s="36"/>
      <c r="K1" s="36"/>
      <c r="L1" s="30"/>
      <c r="M1" s="36"/>
      <c r="N1" s="37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26" ht="11.25" x14ac:dyDescent="0.2">
      <c r="A2" s="45" t="s">
        <v>14</v>
      </c>
      <c r="B2" s="348" t="s">
        <v>198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26" ht="12.75" customHeight="1" x14ac:dyDescent="0.2">
      <c r="A3" s="45" t="s">
        <v>17</v>
      </c>
      <c r="B3" s="422" t="s">
        <v>195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4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26" ht="3" customHeight="1" x14ac:dyDescent="0.2">
      <c r="A4" s="4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7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ht="22.5" x14ac:dyDescent="0.2">
      <c r="A5" s="296" t="s">
        <v>185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275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26" ht="3" customHeight="1" x14ac:dyDescent="0.2">
      <c r="A6" s="4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75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 spans="1:26" s="354" customFormat="1" ht="22.5" x14ac:dyDescent="0.2">
      <c r="A7" s="350" t="s">
        <v>36</v>
      </c>
      <c r="B7" s="380" t="s">
        <v>114</v>
      </c>
      <c r="C7" s="369" t="s">
        <v>114</v>
      </c>
      <c r="D7" s="369" t="s">
        <v>114</v>
      </c>
      <c r="E7" s="369" t="s">
        <v>114</v>
      </c>
      <c r="F7" s="370" t="s">
        <v>114</v>
      </c>
      <c r="G7" s="380" t="s">
        <v>114</v>
      </c>
      <c r="H7" s="369" t="s">
        <v>114</v>
      </c>
      <c r="I7" s="369" t="s">
        <v>114</v>
      </c>
      <c r="J7" s="369" t="s">
        <v>114</v>
      </c>
      <c r="K7" s="369" t="s">
        <v>114</v>
      </c>
      <c r="L7" s="506" t="s">
        <v>114</v>
      </c>
      <c r="M7" s="507" t="s">
        <v>114</v>
      </c>
      <c r="N7" s="352" t="s">
        <v>114</v>
      </c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</row>
    <row r="8" spans="1:26" s="354" customFormat="1" ht="12.75" customHeight="1" x14ac:dyDescent="0.2">
      <c r="A8" s="476"/>
      <c r="B8" s="477" t="s">
        <v>12</v>
      </c>
      <c r="C8" s="478"/>
      <c r="D8" s="478"/>
      <c r="E8" s="478"/>
      <c r="F8" s="479"/>
      <c r="G8" s="477" t="s">
        <v>199</v>
      </c>
      <c r="H8" s="478"/>
      <c r="I8" s="478"/>
      <c r="J8" s="478"/>
      <c r="K8" s="478"/>
      <c r="L8" s="508" t="s">
        <v>74</v>
      </c>
      <c r="M8" s="509" t="s">
        <v>130</v>
      </c>
      <c r="N8" s="480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</row>
    <row r="9" spans="1:26" s="354" customFormat="1" ht="33.75" x14ac:dyDescent="0.2">
      <c r="A9" s="458" t="s">
        <v>68</v>
      </c>
      <c r="B9" s="368" t="s">
        <v>131</v>
      </c>
      <c r="C9" s="369" t="s">
        <v>132</v>
      </c>
      <c r="D9" s="369" t="s">
        <v>133</v>
      </c>
      <c r="E9" s="369" t="s">
        <v>134</v>
      </c>
      <c r="F9" s="370" t="s">
        <v>74</v>
      </c>
      <c r="G9" s="368" t="s">
        <v>131</v>
      </c>
      <c r="H9" s="369" t="s">
        <v>132</v>
      </c>
      <c r="I9" s="369" t="s">
        <v>133</v>
      </c>
      <c r="J9" s="369" t="s">
        <v>134</v>
      </c>
      <c r="K9" s="369" t="s">
        <v>74</v>
      </c>
      <c r="L9" s="510"/>
      <c r="M9" s="507" t="s">
        <v>132</v>
      </c>
      <c r="N9" s="475" t="s">
        <v>133</v>
      </c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ht="12.75" customHeight="1" x14ac:dyDescent="0.2">
      <c r="A10" s="56">
        <v>2010</v>
      </c>
      <c r="B10" s="499">
        <v>0</v>
      </c>
      <c r="C10" s="500">
        <v>25515316</v>
      </c>
      <c r="D10" s="500">
        <v>16983761</v>
      </c>
      <c r="E10" s="501">
        <v>0</v>
      </c>
      <c r="F10" s="488">
        <f t="shared" ref="F10:F20" si="0">SUM(B10:E10)</f>
        <v>42499077</v>
      </c>
      <c r="G10" s="499">
        <v>354592</v>
      </c>
      <c r="H10" s="500">
        <v>190055138</v>
      </c>
      <c r="I10" s="500">
        <v>3130249</v>
      </c>
      <c r="J10" s="487">
        <v>0</v>
      </c>
      <c r="K10" s="502">
        <f t="shared" ref="K10:K20" si="1">SUM(G10:J10)</f>
        <v>193539979</v>
      </c>
      <c r="L10" s="511">
        <f t="shared" ref="L10:L20" si="2">F10+K10</f>
        <v>236039056</v>
      </c>
      <c r="M10" s="512">
        <f t="shared" ref="M10:N10" si="3">C10+H10</f>
        <v>215570454</v>
      </c>
      <c r="N10" s="503">
        <f t="shared" si="3"/>
        <v>20114010</v>
      </c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.75" customHeight="1" x14ac:dyDescent="0.2">
      <c r="A11" s="56">
        <v>2011</v>
      </c>
      <c r="B11" s="423">
        <v>0</v>
      </c>
      <c r="C11" s="493">
        <v>26969189</v>
      </c>
      <c r="D11" s="493">
        <v>21190077</v>
      </c>
      <c r="E11" s="493">
        <v>0</v>
      </c>
      <c r="F11" s="495">
        <f t="shared" si="0"/>
        <v>48159266</v>
      </c>
      <c r="G11" s="496">
        <v>0</v>
      </c>
      <c r="H11" s="494">
        <v>84434214</v>
      </c>
      <c r="I11" s="494">
        <v>20514684</v>
      </c>
      <c r="J11" s="494">
        <v>0</v>
      </c>
      <c r="K11" s="495">
        <f t="shared" si="1"/>
        <v>104948898</v>
      </c>
      <c r="L11" s="513">
        <f t="shared" si="2"/>
        <v>153108164</v>
      </c>
      <c r="M11" s="514">
        <f t="shared" ref="M11:N11" si="4">C11+H11</f>
        <v>111403403</v>
      </c>
      <c r="N11" s="504">
        <f t="shared" si="4"/>
        <v>41704761</v>
      </c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2.75" customHeight="1" x14ac:dyDescent="0.2">
      <c r="A12" s="56">
        <v>2012</v>
      </c>
      <c r="B12" s="505">
        <v>0</v>
      </c>
      <c r="C12" s="494">
        <v>13680192</v>
      </c>
      <c r="D12" s="494">
        <v>24634977</v>
      </c>
      <c r="E12" s="493">
        <v>0</v>
      </c>
      <c r="F12" s="495">
        <f t="shared" si="0"/>
        <v>38315169</v>
      </c>
      <c r="G12" s="496">
        <v>0</v>
      </c>
      <c r="H12" s="494">
        <v>39903181</v>
      </c>
      <c r="I12" s="494">
        <v>51158531</v>
      </c>
      <c r="J12" s="494">
        <v>0</v>
      </c>
      <c r="K12" s="495">
        <f t="shared" si="1"/>
        <v>91061712</v>
      </c>
      <c r="L12" s="513">
        <f t="shared" si="2"/>
        <v>129376881</v>
      </c>
      <c r="M12" s="514">
        <f t="shared" ref="M12:N12" si="5">C12+H12</f>
        <v>53583373</v>
      </c>
      <c r="N12" s="504">
        <f t="shared" si="5"/>
        <v>75793508</v>
      </c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2.75" customHeight="1" x14ac:dyDescent="0.2">
      <c r="A13" s="56">
        <v>2013</v>
      </c>
      <c r="B13" s="505">
        <v>0</v>
      </c>
      <c r="C13" s="494">
        <v>7660349</v>
      </c>
      <c r="D13" s="494">
        <v>19512788</v>
      </c>
      <c r="E13" s="493">
        <v>0</v>
      </c>
      <c r="F13" s="495">
        <f t="shared" si="0"/>
        <v>27173137</v>
      </c>
      <c r="G13" s="496">
        <v>0</v>
      </c>
      <c r="H13" s="494">
        <v>50499783</v>
      </c>
      <c r="I13" s="494">
        <v>47907604</v>
      </c>
      <c r="J13" s="494">
        <v>0</v>
      </c>
      <c r="K13" s="495">
        <f t="shared" si="1"/>
        <v>98407387</v>
      </c>
      <c r="L13" s="513">
        <f t="shared" si="2"/>
        <v>125580524</v>
      </c>
      <c r="M13" s="514">
        <f t="shared" ref="M13:N13" si="6">C13+H13</f>
        <v>58160132</v>
      </c>
      <c r="N13" s="504">
        <f t="shared" si="6"/>
        <v>67420392</v>
      </c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 x14ac:dyDescent="0.2">
      <c r="A14" s="56">
        <v>2014</v>
      </c>
      <c r="B14" s="423">
        <v>0</v>
      </c>
      <c r="C14" s="494">
        <v>8728026</v>
      </c>
      <c r="D14" s="494">
        <v>21376129</v>
      </c>
      <c r="E14" s="494">
        <v>0</v>
      </c>
      <c r="F14" s="495">
        <f t="shared" si="0"/>
        <v>30104155</v>
      </c>
      <c r="G14" s="423">
        <v>0</v>
      </c>
      <c r="H14" s="494">
        <v>195661497</v>
      </c>
      <c r="I14" s="494">
        <v>13555845</v>
      </c>
      <c r="J14" s="494">
        <v>0</v>
      </c>
      <c r="K14" s="495">
        <f t="shared" si="1"/>
        <v>209217342</v>
      </c>
      <c r="L14" s="513">
        <f t="shared" si="2"/>
        <v>239321497</v>
      </c>
      <c r="M14" s="514">
        <f t="shared" ref="M14:N14" si="7">C14+H14</f>
        <v>204389523</v>
      </c>
      <c r="N14" s="504">
        <f t="shared" si="7"/>
        <v>34931974</v>
      </c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 x14ac:dyDescent="0.2">
      <c r="A15" s="56">
        <v>2015</v>
      </c>
      <c r="B15" s="423">
        <v>0</v>
      </c>
      <c r="C15" s="494">
        <v>10769841</v>
      </c>
      <c r="D15" s="494">
        <v>19106319</v>
      </c>
      <c r="E15" s="494">
        <v>0</v>
      </c>
      <c r="F15" s="495">
        <f t="shared" si="0"/>
        <v>29876160</v>
      </c>
      <c r="G15" s="423">
        <v>0</v>
      </c>
      <c r="H15" s="494">
        <v>124452055</v>
      </c>
      <c r="I15" s="494">
        <v>8780495</v>
      </c>
      <c r="J15" s="494">
        <v>0</v>
      </c>
      <c r="K15" s="495">
        <f t="shared" si="1"/>
        <v>133232550</v>
      </c>
      <c r="L15" s="513">
        <f t="shared" si="2"/>
        <v>163108710</v>
      </c>
      <c r="M15" s="514">
        <f t="shared" ref="M15:N15" si="8">C15+H15</f>
        <v>135221896</v>
      </c>
      <c r="N15" s="504">
        <f t="shared" si="8"/>
        <v>27886814</v>
      </c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 x14ac:dyDescent="0.2">
      <c r="A16" s="56">
        <v>2016</v>
      </c>
      <c r="B16" s="423">
        <v>0</v>
      </c>
      <c r="C16" s="494">
        <v>9287068</v>
      </c>
      <c r="D16" s="494">
        <v>11039864</v>
      </c>
      <c r="E16" s="494">
        <v>0</v>
      </c>
      <c r="F16" s="495">
        <f t="shared" si="0"/>
        <v>20326932</v>
      </c>
      <c r="G16" s="423">
        <v>0</v>
      </c>
      <c r="H16" s="494">
        <v>73240272</v>
      </c>
      <c r="I16" s="494">
        <v>3972918</v>
      </c>
      <c r="J16" s="494">
        <v>0</v>
      </c>
      <c r="K16" s="495">
        <f t="shared" si="1"/>
        <v>77213190</v>
      </c>
      <c r="L16" s="513">
        <f t="shared" si="2"/>
        <v>97540122</v>
      </c>
      <c r="M16" s="514">
        <f t="shared" ref="M16:N16" si="9">C16+H16</f>
        <v>82527340</v>
      </c>
      <c r="N16" s="504">
        <f t="shared" si="9"/>
        <v>15012782</v>
      </c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2.75" customHeight="1" x14ac:dyDescent="0.2">
      <c r="A17" s="56">
        <v>2017</v>
      </c>
      <c r="B17" s="423">
        <v>0</v>
      </c>
      <c r="C17" s="494">
        <v>11133157</v>
      </c>
      <c r="D17" s="494">
        <v>29028342</v>
      </c>
      <c r="E17" s="494">
        <v>0</v>
      </c>
      <c r="F17" s="495">
        <f t="shared" si="0"/>
        <v>40161499</v>
      </c>
      <c r="G17" s="423">
        <v>0</v>
      </c>
      <c r="H17" s="494">
        <v>136131350</v>
      </c>
      <c r="I17" s="494">
        <v>7473726</v>
      </c>
      <c r="J17" s="494">
        <v>0</v>
      </c>
      <c r="K17" s="495">
        <f t="shared" si="1"/>
        <v>143605076</v>
      </c>
      <c r="L17" s="513">
        <f t="shared" si="2"/>
        <v>183766575</v>
      </c>
      <c r="M17" s="514">
        <f t="shared" ref="M17:N17" si="10">C17+H17</f>
        <v>147264507</v>
      </c>
      <c r="N17" s="504">
        <f t="shared" si="10"/>
        <v>36502068</v>
      </c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2.75" customHeight="1" x14ac:dyDescent="0.2">
      <c r="A18" s="56">
        <v>2018</v>
      </c>
      <c r="B18" s="423">
        <v>0</v>
      </c>
      <c r="C18" s="494">
        <v>14192989</v>
      </c>
      <c r="D18" s="494">
        <v>32709573</v>
      </c>
      <c r="E18" s="494">
        <v>0</v>
      </c>
      <c r="F18" s="495">
        <f t="shared" si="0"/>
        <v>46902562</v>
      </c>
      <c r="G18" s="423">
        <v>0</v>
      </c>
      <c r="H18" s="494">
        <v>218440946</v>
      </c>
      <c r="I18" s="494">
        <v>8591465</v>
      </c>
      <c r="J18" s="494">
        <v>0</v>
      </c>
      <c r="K18" s="495">
        <f t="shared" si="1"/>
        <v>227032411</v>
      </c>
      <c r="L18" s="513">
        <f>F18+K18</f>
        <v>273934973</v>
      </c>
      <c r="M18" s="514">
        <f t="shared" ref="M18:N18" si="11">C18+H18</f>
        <v>232633935</v>
      </c>
      <c r="N18" s="504">
        <f t="shared" si="11"/>
        <v>41301038</v>
      </c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2.75" customHeight="1" x14ac:dyDescent="0.2">
      <c r="A19" s="56">
        <v>2019</v>
      </c>
      <c r="B19" s="423">
        <v>0</v>
      </c>
      <c r="C19" s="494">
        <v>10623599</v>
      </c>
      <c r="D19" s="494">
        <v>26765556</v>
      </c>
      <c r="E19" s="494">
        <v>0</v>
      </c>
      <c r="F19" s="495">
        <f t="shared" si="0"/>
        <v>37389155</v>
      </c>
      <c r="G19" s="423">
        <v>0</v>
      </c>
      <c r="H19" s="494">
        <v>326486417</v>
      </c>
      <c r="I19" s="494">
        <v>6753193</v>
      </c>
      <c r="J19" s="494">
        <v>0</v>
      </c>
      <c r="K19" s="495">
        <f t="shared" si="1"/>
        <v>333239610</v>
      </c>
      <c r="L19" s="513">
        <f t="shared" si="2"/>
        <v>370628765</v>
      </c>
      <c r="M19" s="514">
        <f t="shared" ref="M19:N19" si="12">C19+H19</f>
        <v>337110016</v>
      </c>
      <c r="N19" s="504">
        <f t="shared" si="12"/>
        <v>33518749</v>
      </c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 x14ac:dyDescent="0.2">
      <c r="A20" s="56">
        <v>2020</v>
      </c>
      <c r="B20" s="423">
        <v>0</v>
      </c>
      <c r="C20" s="494">
        <v>9375173</v>
      </c>
      <c r="D20" s="494">
        <v>20993071</v>
      </c>
      <c r="E20" s="494">
        <v>0</v>
      </c>
      <c r="F20" s="495">
        <f t="shared" si="0"/>
        <v>30368244</v>
      </c>
      <c r="G20" s="423">
        <v>0</v>
      </c>
      <c r="H20" s="494">
        <v>316970373</v>
      </c>
      <c r="I20" s="494">
        <v>5189161</v>
      </c>
      <c r="J20" s="494">
        <v>0</v>
      </c>
      <c r="K20" s="495">
        <f t="shared" si="1"/>
        <v>322159534</v>
      </c>
      <c r="L20" s="513">
        <f t="shared" si="2"/>
        <v>352527778</v>
      </c>
      <c r="M20" s="514">
        <f t="shared" ref="M20:N20" si="13">C20+H20</f>
        <v>326345546</v>
      </c>
      <c r="N20" s="504">
        <f t="shared" si="13"/>
        <v>26182232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1:26" ht="12.75" customHeight="1" x14ac:dyDescent="0.2">
      <c r="A21" s="56">
        <v>2021</v>
      </c>
      <c r="B21" s="423">
        <v>0</v>
      </c>
      <c r="C21" s="494">
        <v>13738158</v>
      </c>
      <c r="D21" s="494">
        <v>42850459</v>
      </c>
      <c r="E21" s="494">
        <v>0</v>
      </c>
      <c r="F21" s="495">
        <f t="shared" ref="F21:F22" si="14">SUM(B21:E21)</f>
        <v>56588617</v>
      </c>
      <c r="G21" s="423">
        <v>0</v>
      </c>
      <c r="H21" s="494">
        <v>303521331</v>
      </c>
      <c r="I21" s="494">
        <v>5932836</v>
      </c>
      <c r="J21" s="494">
        <v>0</v>
      </c>
      <c r="K21" s="495">
        <f t="shared" ref="K21" si="15">SUM(G21:J21)</f>
        <v>309454167</v>
      </c>
      <c r="L21" s="513">
        <f t="shared" ref="L21:L22" si="16">F21+K21</f>
        <v>366042784</v>
      </c>
      <c r="M21" s="514">
        <f t="shared" ref="M21" si="17">C21+H21</f>
        <v>317259489</v>
      </c>
      <c r="N21" s="504">
        <f t="shared" ref="N21" si="18">D21+I21</f>
        <v>48783295</v>
      </c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1:26" ht="12.75" customHeight="1" x14ac:dyDescent="0.2">
      <c r="A22" s="56">
        <v>2022</v>
      </c>
      <c r="B22" s="423">
        <v>0</v>
      </c>
      <c r="C22" s="494">
        <v>8422010.1699999999</v>
      </c>
      <c r="D22" s="494">
        <v>37358475.140000001</v>
      </c>
      <c r="E22" s="494">
        <v>0</v>
      </c>
      <c r="F22" s="495">
        <f t="shared" si="14"/>
        <v>45780485.310000002</v>
      </c>
      <c r="G22" s="423">
        <v>0</v>
      </c>
      <c r="H22" s="494">
        <v>238493929.18000001</v>
      </c>
      <c r="I22" s="494">
        <v>7650463.4299999997</v>
      </c>
      <c r="J22" s="494">
        <v>0</v>
      </c>
      <c r="K22" s="495">
        <f>SUM(G22:J22)</f>
        <v>246144392.61000001</v>
      </c>
      <c r="L22" s="513">
        <f t="shared" si="16"/>
        <v>291924877.92000002</v>
      </c>
      <c r="M22" s="514">
        <v>246915939.34999999</v>
      </c>
      <c r="N22" s="504">
        <v>45035938.57</v>
      </c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1:26" ht="12.75" customHeight="1" x14ac:dyDescent="0.2">
      <c r="A23" s="56">
        <v>2023</v>
      </c>
      <c r="B23" s="423">
        <v>0</v>
      </c>
      <c r="C23" s="494">
        <v>9213367</v>
      </c>
      <c r="D23" s="494">
        <v>34434612</v>
      </c>
      <c r="E23" s="494">
        <v>0</v>
      </c>
      <c r="F23" s="495">
        <f t="shared" ref="F23" si="19">SUM(B23:E23)</f>
        <v>43647979</v>
      </c>
      <c r="G23" s="423">
        <v>0</v>
      </c>
      <c r="H23" s="494">
        <v>238784255</v>
      </c>
      <c r="I23" s="494">
        <v>9346295</v>
      </c>
      <c r="J23" s="494">
        <v>0</v>
      </c>
      <c r="K23" s="495">
        <f>SUM(G23:J23)</f>
        <v>248130550</v>
      </c>
      <c r="L23" s="513">
        <f t="shared" ref="L23" si="20">F23+K23</f>
        <v>291778529</v>
      </c>
      <c r="M23" s="514">
        <v>274977622</v>
      </c>
      <c r="N23" s="504">
        <v>43780907</v>
      </c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2.75" customHeight="1" x14ac:dyDescent="0.2">
      <c r="A24" s="56">
        <v>2024</v>
      </c>
      <c r="B24" s="423" t="e">
        <v>#N/A</v>
      </c>
      <c r="C24" s="494" t="e">
        <v>#N/A</v>
      </c>
      <c r="D24" s="494" t="e">
        <v>#N/A</v>
      </c>
      <c r="E24" s="494" t="e">
        <v>#N/A</v>
      </c>
      <c r="F24" s="495" t="e">
        <f t="shared" ref="F24" si="21">SUM(B24:E24)</f>
        <v>#N/A</v>
      </c>
      <c r="G24" s="423" t="e">
        <v>#N/A</v>
      </c>
      <c r="H24" s="494" t="e">
        <v>#N/A</v>
      </c>
      <c r="I24" s="494" t="e">
        <v>#N/A</v>
      </c>
      <c r="J24" s="494" t="e">
        <v>#N/A</v>
      </c>
      <c r="K24" s="495" t="e">
        <f>SUM(G24:J24)</f>
        <v>#N/A</v>
      </c>
      <c r="L24" s="513" t="e">
        <f t="shared" ref="L24" si="22">F24+K24</f>
        <v>#N/A</v>
      </c>
      <c r="M24" s="514" t="e">
        <v>#N/A</v>
      </c>
      <c r="N24" s="504" t="e">
        <v>#N/A</v>
      </c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1:26" ht="12.75" customHeight="1" x14ac:dyDescent="0.2">
      <c r="A25" s="56">
        <v>2025</v>
      </c>
      <c r="B25" s="423" t="e">
        <v>#N/A</v>
      </c>
      <c r="C25" s="494" t="e">
        <v>#N/A</v>
      </c>
      <c r="D25" s="494" t="e">
        <v>#N/A</v>
      </c>
      <c r="E25" s="494" t="e">
        <v>#N/A</v>
      </c>
      <c r="F25" s="495" t="e">
        <f t="shared" ref="F25:F30" si="23">SUM(B25:E25)</f>
        <v>#N/A</v>
      </c>
      <c r="G25" s="423" t="e">
        <v>#N/A</v>
      </c>
      <c r="H25" s="494" t="e">
        <v>#N/A</v>
      </c>
      <c r="I25" s="494" t="e">
        <v>#N/A</v>
      </c>
      <c r="J25" s="494" t="e">
        <v>#N/A</v>
      </c>
      <c r="K25" s="495" t="e">
        <f t="shared" ref="K25:K30" si="24">SUM(G25:J25)</f>
        <v>#N/A</v>
      </c>
      <c r="L25" s="513" t="e">
        <f t="shared" ref="L25:L30" si="25">F25+K25</f>
        <v>#N/A</v>
      </c>
      <c r="M25" s="514" t="e">
        <v>#N/A</v>
      </c>
      <c r="N25" s="504" t="e">
        <v>#N/A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2.75" customHeight="1" x14ac:dyDescent="0.2">
      <c r="A26" s="56">
        <v>2026</v>
      </c>
      <c r="B26" s="423" t="e">
        <v>#N/A</v>
      </c>
      <c r="C26" s="494" t="e">
        <v>#N/A</v>
      </c>
      <c r="D26" s="494" t="e">
        <v>#N/A</v>
      </c>
      <c r="E26" s="494" t="e">
        <v>#N/A</v>
      </c>
      <c r="F26" s="495" t="e">
        <f t="shared" si="23"/>
        <v>#N/A</v>
      </c>
      <c r="G26" s="423" t="e">
        <v>#N/A</v>
      </c>
      <c r="H26" s="494" t="e">
        <v>#N/A</v>
      </c>
      <c r="I26" s="494" t="e">
        <v>#N/A</v>
      </c>
      <c r="J26" s="494" t="e">
        <v>#N/A</v>
      </c>
      <c r="K26" s="495" t="e">
        <f t="shared" si="24"/>
        <v>#N/A</v>
      </c>
      <c r="L26" s="513" t="e">
        <f t="shared" si="25"/>
        <v>#N/A</v>
      </c>
      <c r="M26" s="514" t="e">
        <v>#N/A</v>
      </c>
      <c r="N26" s="504" t="e">
        <v>#N/A</v>
      </c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2.75" customHeight="1" x14ac:dyDescent="0.2">
      <c r="A27" s="56">
        <v>2027</v>
      </c>
      <c r="B27" s="423" t="e">
        <v>#N/A</v>
      </c>
      <c r="C27" s="494" t="e">
        <v>#N/A</v>
      </c>
      <c r="D27" s="494" t="e">
        <v>#N/A</v>
      </c>
      <c r="E27" s="494" t="e">
        <v>#N/A</v>
      </c>
      <c r="F27" s="495" t="e">
        <f t="shared" si="23"/>
        <v>#N/A</v>
      </c>
      <c r="G27" s="423" t="e">
        <v>#N/A</v>
      </c>
      <c r="H27" s="494" t="e">
        <v>#N/A</v>
      </c>
      <c r="I27" s="494" t="e">
        <v>#N/A</v>
      </c>
      <c r="J27" s="494" t="e">
        <v>#N/A</v>
      </c>
      <c r="K27" s="495" t="e">
        <f t="shared" si="24"/>
        <v>#N/A</v>
      </c>
      <c r="L27" s="513" t="e">
        <f t="shared" si="25"/>
        <v>#N/A</v>
      </c>
      <c r="M27" s="514" t="e">
        <v>#N/A</v>
      </c>
      <c r="N27" s="504" t="e">
        <v>#N/A</v>
      </c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2.75" customHeight="1" x14ac:dyDescent="0.2">
      <c r="A28" s="56">
        <v>2028</v>
      </c>
      <c r="B28" s="423" t="e">
        <v>#N/A</v>
      </c>
      <c r="C28" s="494" t="e">
        <v>#N/A</v>
      </c>
      <c r="D28" s="494" t="e">
        <v>#N/A</v>
      </c>
      <c r="E28" s="494" t="e">
        <v>#N/A</v>
      </c>
      <c r="F28" s="495" t="e">
        <f t="shared" si="23"/>
        <v>#N/A</v>
      </c>
      <c r="G28" s="423" t="e">
        <v>#N/A</v>
      </c>
      <c r="H28" s="494" t="e">
        <v>#N/A</v>
      </c>
      <c r="I28" s="494" t="e">
        <v>#N/A</v>
      </c>
      <c r="J28" s="494" t="e">
        <v>#N/A</v>
      </c>
      <c r="K28" s="495" t="e">
        <f t="shared" si="24"/>
        <v>#N/A</v>
      </c>
      <c r="L28" s="513" t="e">
        <f t="shared" si="25"/>
        <v>#N/A</v>
      </c>
      <c r="M28" s="514" t="e">
        <v>#N/A</v>
      </c>
      <c r="N28" s="504" t="e">
        <v>#N/A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2.75" customHeight="1" x14ac:dyDescent="0.2">
      <c r="A29" s="56">
        <v>2029</v>
      </c>
      <c r="B29" s="423" t="e">
        <v>#N/A</v>
      </c>
      <c r="C29" s="494" t="e">
        <v>#N/A</v>
      </c>
      <c r="D29" s="494" t="e">
        <v>#N/A</v>
      </c>
      <c r="E29" s="494" t="e">
        <v>#N/A</v>
      </c>
      <c r="F29" s="495" t="e">
        <f t="shared" si="23"/>
        <v>#N/A</v>
      </c>
      <c r="G29" s="423" t="e">
        <v>#N/A</v>
      </c>
      <c r="H29" s="494" t="e">
        <v>#N/A</v>
      </c>
      <c r="I29" s="494" t="e">
        <v>#N/A</v>
      </c>
      <c r="J29" s="494" t="e">
        <v>#N/A</v>
      </c>
      <c r="K29" s="495" t="e">
        <f t="shared" si="24"/>
        <v>#N/A</v>
      </c>
      <c r="L29" s="513" t="e">
        <f t="shared" si="25"/>
        <v>#N/A</v>
      </c>
      <c r="M29" s="514" t="e">
        <v>#N/A</v>
      </c>
      <c r="N29" s="504" t="e">
        <v>#N/A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2.75" customHeight="1" x14ac:dyDescent="0.2">
      <c r="A30" s="56">
        <v>2030</v>
      </c>
      <c r="B30" s="423" t="e">
        <v>#N/A</v>
      </c>
      <c r="C30" s="494" t="e">
        <v>#N/A</v>
      </c>
      <c r="D30" s="494" t="e">
        <v>#N/A</v>
      </c>
      <c r="E30" s="494" t="e">
        <v>#N/A</v>
      </c>
      <c r="F30" s="495" t="e">
        <f t="shared" si="23"/>
        <v>#N/A</v>
      </c>
      <c r="G30" s="423" t="e">
        <v>#N/A</v>
      </c>
      <c r="H30" s="494" t="e">
        <v>#N/A</v>
      </c>
      <c r="I30" s="494" t="e">
        <v>#N/A</v>
      </c>
      <c r="J30" s="494" t="e">
        <v>#N/A</v>
      </c>
      <c r="K30" s="495" t="e">
        <f t="shared" si="24"/>
        <v>#N/A</v>
      </c>
      <c r="L30" s="513" t="e">
        <f t="shared" si="25"/>
        <v>#N/A</v>
      </c>
      <c r="M30" s="514" t="e">
        <v>#N/A</v>
      </c>
      <c r="N30" s="504" t="e">
        <v>#N/A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2.75" customHeight="1" x14ac:dyDescent="0.2">
      <c r="A31" s="48"/>
      <c r="B31" s="50"/>
      <c r="C31" s="49"/>
      <c r="D31" s="49"/>
      <c r="E31" s="49"/>
      <c r="F31" s="49"/>
      <c r="G31" s="49"/>
      <c r="H31" s="49"/>
      <c r="I31" s="49"/>
      <c r="J31" s="49"/>
      <c r="K31" s="49"/>
      <c r="L31" s="153"/>
      <c r="M31" s="49"/>
      <c r="N31" s="49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2.75" customHeight="1" x14ac:dyDescent="0.2">
      <c r="A32" s="48"/>
      <c r="B32" s="50"/>
      <c r="C32" s="49"/>
      <c r="D32" s="49"/>
      <c r="E32" s="49"/>
      <c r="F32" s="49"/>
      <c r="G32" s="49"/>
      <c r="H32" s="49"/>
      <c r="I32" s="49"/>
      <c r="J32" s="49"/>
      <c r="K32" s="49"/>
      <c r="L32" s="153"/>
      <c r="M32" s="49"/>
      <c r="N32" s="49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2.75" customHeight="1" x14ac:dyDescent="0.2">
      <c r="A33" s="48"/>
      <c r="B33" s="50"/>
      <c r="C33" s="49"/>
      <c r="D33" s="49"/>
      <c r="E33" s="49"/>
      <c r="F33" s="49"/>
      <c r="G33" s="49"/>
      <c r="H33" s="49"/>
      <c r="I33" s="49"/>
      <c r="J33" s="49"/>
      <c r="K33" s="49"/>
      <c r="L33" s="153"/>
      <c r="M33" s="49"/>
      <c r="N33" s="49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2.75" customHeight="1" x14ac:dyDescent="0.2">
      <c r="A34" s="48"/>
      <c r="B34" s="50"/>
      <c r="C34" s="49"/>
      <c r="D34" s="49"/>
      <c r="E34" s="49"/>
      <c r="F34" s="49"/>
      <c r="G34" s="49"/>
      <c r="H34" s="49"/>
      <c r="I34" s="49"/>
      <c r="J34" s="49"/>
      <c r="K34" s="49"/>
      <c r="L34" s="153"/>
      <c r="M34" s="49"/>
      <c r="N34" s="49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2.75" customHeight="1" x14ac:dyDescent="0.2">
      <c r="A35" s="48"/>
      <c r="B35" s="50"/>
      <c r="C35" s="49"/>
      <c r="D35" s="49"/>
      <c r="E35" s="49"/>
      <c r="F35" s="49"/>
      <c r="G35" s="49"/>
      <c r="H35" s="49"/>
      <c r="I35" s="49"/>
      <c r="J35" s="49"/>
      <c r="K35" s="49"/>
      <c r="L35" s="153"/>
      <c r="M35" s="49"/>
      <c r="N35" s="49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2.75" customHeight="1" x14ac:dyDescent="0.2">
      <c r="A36" s="48"/>
      <c r="B36" s="50"/>
      <c r="C36" s="49"/>
      <c r="D36" s="49"/>
      <c r="E36" s="49"/>
      <c r="F36" s="49"/>
      <c r="G36" s="49"/>
      <c r="H36" s="49"/>
      <c r="I36" s="49"/>
      <c r="J36" s="49"/>
      <c r="K36" s="49"/>
      <c r="L36" s="153"/>
      <c r="M36" s="49"/>
      <c r="N36" s="49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2.75" customHeight="1" x14ac:dyDescent="0.2">
      <c r="A37" s="48"/>
      <c r="B37" s="50"/>
      <c r="C37" s="49"/>
      <c r="D37" s="49"/>
      <c r="E37" s="49"/>
      <c r="F37" s="49"/>
      <c r="G37" s="49"/>
      <c r="H37" s="49"/>
      <c r="I37" s="49"/>
      <c r="J37" s="49"/>
      <c r="K37" s="49"/>
      <c r="L37" s="153"/>
      <c r="M37" s="49"/>
      <c r="N37" s="49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2.75" customHeight="1" x14ac:dyDescent="0.2">
      <c r="A38" s="48"/>
      <c r="B38" s="50"/>
      <c r="C38" s="49"/>
      <c r="D38" s="49"/>
      <c r="E38" s="49"/>
      <c r="F38" s="49"/>
      <c r="G38" s="49"/>
      <c r="H38" s="49"/>
      <c r="I38" s="49"/>
      <c r="J38" s="49"/>
      <c r="K38" s="49"/>
      <c r="L38" s="153"/>
      <c r="M38" s="49"/>
      <c r="N38" s="49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2.75" customHeight="1" x14ac:dyDescent="0.2">
      <c r="A39" s="48"/>
      <c r="B39" s="50"/>
      <c r="C39" s="49"/>
      <c r="D39" s="49"/>
      <c r="E39" s="49"/>
      <c r="F39" s="49"/>
      <c r="G39" s="49"/>
      <c r="H39" s="49"/>
      <c r="I39" s="49"/>
      <c r="J39" s="49"/>
      <c r="K39" s="49"/>
      <c r="L39" s="153"/>
      <c r="M39" s="49"/>
      <c r="N39" s="49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2.75" customHeight="1" x14ac:dyDescent="0.2">
      <c r="A40" s="48"/>
      <c r="B40" s="50"/>
      <c r="C40" s="49"/>
      <c r="D40" s="49"/>
      <c r="E40" s="49"/>
      <c r="F40" s="49"/>
      <c r="G40" s="49"/>
      <c r="H40" s="49"/>
      <c r="I40" s="49"/>
      <c r="J40" s="49"/>
      <c r="K40" s="49"/>
      <c r="L40" s="153"/>
      <c r="M40" s="49"/>
      <c r="N40" s="49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2.75" customHeight="1" x14ac:dyDescent="0.2">
      <c r="A41" s="48"/>
      <c r="B41" s="50"/>
      <c r="C41" s="49"/>
      <c r="D41" s="49"/>
      <c r="E41" s="49"/>
      <c r="F41" s="49"/>
      <c r="G41" s="49"/>
      <c r="H41" s="49"/>
      <c r="I41" s="49"/>
      <c r="J41" s="49"/>
      <c r="K41" s="49"/>
      <c r="L41" s="153"/>
      <c r="M41" s="49"/>
      <c r="N41" s="49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2.75" customHeight="1" x14ac:dyDescent="0.2">
      <c r="A42" s="48"/>
      <c r="B42" s="50"/>
      <c r="C42" s="49"/>
      <c r="D42" s="49"/>
      <c r="E42" s="49"/>
      <c r="F42" s="49"/>
      <c r="G42" s="49"/>
      <c r="H42" s="49"/>
      <c r="I42" s="49"/>
      <c r="J42" s="49"/>
      <c r="K42" s="49"/>
      <c r="L42" s="153"/>
      <c r="M42" s="49"/>
      <c r="N42" s="49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2.75" customHeight="1" x14ac:dyDescent="0.2">
      <c r="A43" s="48"/>
      <c r="B43" s="50"/>
      <c r="C43" s="49"/>
      <c r="D43" s="49"/>
      <c r="E43" s="49"/>
      <c r="F43" s="49"/>
      <c r="G43" s="49"/>
      <c r="H43" s="49"/>
      <c r="I43" s="49"/>
      <c r="J43" s="49"/>
      <c r="K43" s="49"/>
      <c r="L43" s="153"/>
      <c r="M43" s="49"/>
      <c r="N43" s="49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2.75" customHeight="1" x14ac:dyDescent="0.2">
      <c r="A44" s="48"/>
      <c r="B44" s="50"/>
      <c r="C44" s="49"/>
      <c r="D44" s="49"/>
      <c r="E44" s="49"/>
      <c r="F44" s="49"/>
      <c r="G44" s="49"/>
      <c r="H44" s="49"/>
      <c r="I44" s="49"/>
      <c r="J44" s="49"/>
      <c r="K44" s="49"/>
      <c r="L44" s="153"/>
      <c r="M44" s="49"/>
      <c r="N44" s="49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2.75" customHeight="1" x14ac:dyDescent="0.2">
      <c r="A45" s="48"/>
      <c r="B45" s="50"/>
      <c r="C45" s="49"/>
      <c r="D45" s="49"/>
      <c r="E45" s="49"/>
      <c r="F45" s="49"/>
      <c r="G45" s="49"/>
      <c r="H45" s="49"/>
      <c r="I45" s="49"/>
      <c r="J45" s="49"/>
      <c r="K45" s="49"/>
      <c r="L45" s="153"/>
      <c r="M45" s="49"/>
      <c r="N45" s="49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2.75" customHeight="1" x14ac:dyDescent="0.2">
      <c r="A46" s="48"/>
      <c r="B46" s="50"/>
      <c r="C46" s="49"/>
      <c r="D46" s="49"/>
      <c r="E46" s="49"/>
      <c r="F46" s="49"/>
      <c r="G46" s="49"/>
      <c r="H46" s="49"/>
      <c r="I46" s="49"/>
      <c r="J46" s="49"/>
      <c r="K46" s="49"/>
      <c r="L46" s="153"/>
      <c r="M46" s="49"/>
      <c r="N46" s="49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2.75" customHeight="1" x14ac:dyDescent="0.2">
      <c r="A47" s="48"/>
      <c r="B47" s="50"/>
      <c r="C47" s="49"/>
      <c r="D47" s="49"/>
      <c r="E47" s="49"/>
      <c r="F47" s="49"/>
      <c r="G47" s="49"/>
      <c r="H47" s="49"/>
      <c r="I47" s="49"/>
      <c r="J47" s="49"/>
      <c r="K47" s="49"/>
      <c r="L47" s="153"/>
      <c r="M47" s="49"/>
      <c r="N47" s="49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2.75" customHeight="1" x14ac:dyDescent="0.2">
      <c r="A48" s="48"/>
      <c r="B48" s="50"/>
      <c r="C48" s="49"/>
      <c r="D48" s="49"/>
      <c r="E48" s="49"/>
      <c r="F48" s="49"/>
      <c r="G48" s="49"/>
      <c r="H48" s="49"/>
      <c r="I48" s="49"/>
      <c r="J48" s="49"/>
      <c r="K48" s="49"/>
      <c r="L48" s="153"/>
      <c r="M48" s="49"/>
      <c r="N48" s="49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2.75" customHeight="1" x14ac:dyDescent="0.2">
      <c r="A49" s="48"/>
      <c r="B49" s="50"/>
      <c r="C49" s="49"/>
      <c r="D49" s="49"/>
      <c r="E49" s="49"/>
      <c r="F49" s="49"/>
      <c r="G49" s="49"/>
      <c r="H49" s="49"/>
      <c r="I49" s="49"/>
      <c r="J49" s="49"/>
      <c r="K49" s="49"/>
      <c r="L49" s="153"/>
      <c r="M49" s="49"/>
      <c r="N49" s="49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2.75" customHeight="1" x14ac:dyDescent="0.2">
      <c r="A50" s="48"/>
      <c r="B50" s="50"/>
      <c r="C50" s="49"/>
      <c r="D50" s="49"/>
      <c r="E50" s="49"/>
      <c r="F50" s="49"/>
      <c r="G50" s="49"/>
      <c r="H50" s="49"/>
      <c r="I50" s="49"/>
      <c r="J50" s="49"/>
      <c r="K50" s="49"/>
      <c r="L50" s="153"/>
      <c r="M50" s="49"/>
      <c r="N50" s="49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2.75" customHeight="1" x14ac:dyDescent="0.2">
      <c r="A51" s="48"/>
      <c r="B51" s="50"/>
      <c r="C51" s="49"/>
      <c r="D51" s="49"/>
      <c r="E51" s="49"/>
      <c r="F51" s="49"/>
      <c r="G51" s="49"/>
      <c r="H51" s="49"/>
      <c r="I51" s="49"/>
      <c r="J51" s="49"/>
      <c r="K51" s="49"/>
      <c r="L51" s="153"/>
      <c r="M51" s="49"/>
      <c r="N51" s="49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2.75" customHeight="1" x14ac:dyDescent="0.2">
      <c r="A52" s="48"/>
      <c r="B52" s="50"/>
      <c r="C52" s="49"/>
      <c r="D52" s="49"/>
      <c r="E52" s="49"/>
      <c r="F52" s="49"/>
      <c r="G52" s="49"/>
      <c r="H52" s="49"/>
      <c r="I52" s="49"/>
      <c r="J52" s="49"/>
      <c r="K52" s="49"/>
      <c r="L52" s="153"/>
      <c r="M52" s="49"/>
      <c r="N52" s="49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2.75" customHeight="1" x14ac:dyDescent="0.2">
      <c r="A53" s="48"/>
      <c r="B53" s="50"/>
      <c r="C53" s="49"/>
      <c r="D53" s="49"/>
      <c r="E53" s="49"/>
      <c r="F53" s="49"/>
      <c r="G53" s="49"/>
      <c r="H53" s="49"/>
      <c r="I53" s="49"/>
      <c r="J53" s="49"/>
      <c r="K53" s="49"/>
      <c r="L53" s="153"/>
      <c r="M53" s="49"/>
      <c r="N53" s="49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2.75" customHeight="1" x14ac:dyDescent="0.2">
      <c r="A54" s="48"/>
      <c r="B54" s="50"/>
      <c r="C54" s="49"/>
      <c r="D54" s="49"/>
      <c r="E54" s="49"/>
      <c r="F54" s="49"/>
      <c r="G54" s="49"/>
      <c r="H54" s="49"/>
      <c r="I54" s="49"/>
      <c r="J54" s="49"/>
      <c r="K54" s="49"/>
      <c r="L54" s="153"/>
      <c r="M54" s="49"/>
      <c r="N54" s="49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2.75" customHeight="1" x14ac:dyDescent="0.2">
      <c r="A55" s="48"/>
      <c r="B55" s="50"/>
      <c r="C55" s="49"/>
      <c r="D55" s="49"/>
      <c r="E55" s="49"/>
      <c r="F55" s="49"/>
      <c r="G55" s="49"/>
      <c r="H55" s="49"/>
      <c r="I55" s="49"/>
      <c r="J55" s="49"/>
      <c r="K55" s="49"/>
      <c r="L55" s="153"/>
      <c r="M55" s="49"/>
      <c r="N55" s="49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2.75" customHeight="1" x14ac:dyDescent="0.2">
      <c r="A56" s="48"/>
      <c r="B56" s="50"/>
      <c r="C56" s="49"/>
      <c r="D56" s="49"/>
      <c r="E56" s="49"/>
      <c r="F56" s="49"/>
      <c r="G56" s="49"/>
      <c r="H56" s="49"/>
      <c r="I56" s="49"/>
      <c r="J56" s="49"/>
      <c r="K56" s="49"/>
      <c r="L56" s="153"/>
      <c r="M56" s="49"/>
      <c r="N56" s="49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2.75" customHeight="1" x14ac:dyDescent="0.2">
      <c r="A57" s="48"/>
      <c r="B57" s="50"/>
      <c r="C57" s="49"/>
      <c r="D57" s="49"/>
      <c r="E57" s="49"/>
      <c r="F57" s="49"/>
      <c r="G57" s="49"/>
      <c r="H57" s="49"/>
      <c r="I57" s="49"/>
      <c r="J57" s="49"/>
      <c r="K57" s="49"/>
      <c r="L57" s="153"/>
      <c r="M57" s="49"/>
      <c r="N57" s="49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2.75" customHeight="1" x14ac:dyDescent="0.2">
      <c r="A58" s="48"/>
      <c r="B58" s="50"/>
      <c r="C58" s="49"/>
      <c r="D58" s="49"/>
      <c r="E58" s="49"/>
      <c r="F58" s="49"/>
      <c r="G58" s="49"/>
      <c r="H58" s="49"/>
      <c r="I58" s="49"/>
      <c r="J58" s="49"/>
      <c r="K58" s="49"/>
      <c r="L58" s="153"/>
      <c r="M58" s="49"/>
      <c r="N58" s="49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2.75" customHeight="1" x14ac:dyDescent="0.2">
      <c r="A59" s="48"/>
      <c r="B59" s="50"/>
      <c r="C59" s="49"/>
      <c r="D59" s="49"/>
      <c r="E59" s="49"/>
      <c r="F59" s="49"/>
      <c r="G59" s="49"/>
      <c r="H59" s="49"/>
      <c r="I59" s="49"/>
      <c r="J59" s="49"/>
      <c r="K59" s="49"/>
      <c r="L59" s="153"/>
      <c r="M59" s="49"/>
      <c r="N59" s="49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2.75" customHeight="1" x14ac:dyDescent="0.2">
      <c r="A60" s="48"/>
      <c r="B60" s="50"/>
      <c r="C60" s="49"/>
      <c r="D60" s="49"/>
      <c r="E60" s="49"/>
      <c r="F60" s="49"/>
      <c r="G60" s="49"/>
      <c r="H60" s="49"/>
      <c r="I60" s="49"/>
      <c r="J60" s="49"/>
      <c r="K60" s="49"/>
      <c r="L60" s="153"/>
      <c r="M60" s="49"/>
      <c r="N60" s="49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2.75" customHeight="1" x14ac:dyDescent="0.2">
      <c r="A61" s="48"/>
      <c r="B61" s="50"/>
      <c r="C61" s="49"/>
      <c r="D61" s="49"/>
      <c r="E61" s="49"/>
      <c r="F61" s="49"/>
      <c r="G61" s="49"/>
      <c r="H61" s="49"/>
      <c r="I61" s="49"/>
      <c r="J61" s="49"/>
      <c r="K61" s="49"/>
      <c r="L61" s="153"/>
      <c r="M61" s="49"/>
      <c r="N61" s="49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2.75" customHeight="1" x14ac:dyDescent="0.2">
      <c r="A62" s="48"/>
      <c r="B62" s="50"/>
      <c r="C62" s="49"/>
      <c r="D62" s="49"/>
      <c r="E62" s="49"/>
      <c r="F62" s="49"/>
      <c r="G62" s="49"/>
      <c r="H62" s="49"/>
      <c r="I62" s="49"/>
      <c r="J62" s="49"/>
      <c r="K62" s="49"/>
      <c r="L62" s="153"/>
      <c r="M62" s="49"/>
      <c r="N62" s="49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2.75" customHeight="1" x14ac:dyDescent="0.2">
      <c r="A63" s="48"/>
      <c r="B63" s="50"/>
      <c r="C63" s="49"/>
      <c r="D63" s="49"/>
      <c r="E63" s="49"/>
      <c r="F63" s="49"/>
      <c r="G63" s="49"/>
      <c r="H63" s="49"/>
      <c r="I63" s="49"/>
      <c r="J63" s="49"/>
      <c r="K63" s="49"/>
      <c r="L63" s="153"/>
      <c r="M63" s="49"/>
      <c r="N63" s="49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2.75" customHeight="1" x14ac:dyDescent="0.2">
      <c r="A64" s="48"/>
      <c r="B64" s="50"/>
      <c r="C64" s="49"/>
      <c r="D64" s="49"/>
      <c r="E64" s="49"/>
      <c r="F64" s="49"/>
      <c r="G64" s="49"/>
      <c r="H64" s="49"/>
      <c r="I64" s="49"/>
      <c r="J64" s="49"/>
      <c r="K64" s="49"/>
      <c r="L64" s="153"/>
      <c r="M64" s="49"/>
      <c r="N64" s="49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2.75" customHeight="1" x14ac:dyDescent="0.2">
      <c r="A65" s="48"/>
      <c r="B65" s="50"/>
      <c r="C65" s="49"/>
      <c r="D65" s="49"/>
      <c r="E65" s="49"/>
      <c r="F65" s="49"/>
      <c r="G65" s="49"/>
      <c r="H65" s="49"/>
      <c r="I65" s="49"/>
      <c r="J65" s="49"/>
      <c r="K65" s="49"/>
      <c r="L65" s="153"/>
      <c r="M65" s="49"/>
      <c r="N65" s="49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2.75" customHeight="1" x14ac:dyDescent="0.2">
      <c r="A66" s="48"/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153"/>
      <c r="M66" s="49"/>
      <c r="N66" s="49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2.75" customHeight="1" x14ac:dyDescent="0.2">
      <c r="A67" s="48"/>
      <c r="B67" s="50"/>
      <c r="C67" s="49"/>
      <c r="D67" s="49"/>
      <c r="E67" s="49"/>
      <c r="F67" s="49"/>
      <c r="G67" s="49"/>
      <c r="H67" s="49"/>
      <c r="I67" s="49"/>
      <c r="J67" s="49"/>
      <c r="K67" s="49"/>
      <c r="L67" s="153"/>
      <c r="M67" s="49"/>
      <c r="N67" s="49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2.75" customHeight="1" x14ac:dyDescent="0.2">
      <c r="A68" s="48"/>
      <c r="B68" s="50"/>
      <c r="C68" s="49"/>
      <c r="D68" s="49"/>
      <c r="E68" s="49"/>
      <c r="F68" s="49"/>
      <c r="G68" s="49"/>
      <c r="H68" s="49"/>
      <c r="I68" s="49"/>
      <c r="J68" s="49"/>
      <c r="K68" s="49"/>
      <c r="L68" s="153"/>
      <c r="M68" s="49"/>
      <c r="N68" s="49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2.75" customHeight="1" x14ac:dyDescent="0.2">
      <c r="A69" s="48"/>
      <c r="B69" s="50"/>
      <c r="C69" s="49"/>
      <c r="D69" s="49"/>
      <c r="E69" s="49"/>
      <c r="F69" s="49"/>
      <c r="G69" s="49"/>
      <c r="H69" s="49"/>
      <c r="I69" s="49"/>
      <c r="J69" s="49"/>
      <c r="K69" s="49"/>
      <c r="L69" s="153"/>
      <c r="M69" s="49"/>
      <c r="N69" s="49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2.75" customHeight="1" x14ac:dyDescent="0.2">
      <c r="A70" s="48"/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153"/>
      <c r="M70" s="49"/>
      <c r="N70" s="49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2.75" customHeight="1" x14ac:dyDescent="0.2">
      <c r="A71" s="48"/>
      <c r="B71" s="50"/>
      <c r="C71" s="49"/>
      <c r="D71" s="49"/>
      <c r="E71" s="49"/>
      <c r="F71" s="49"/>
      <c r="G71" s="49"/>
      <c r="H71" s="49"/>
      <c r="I71" s="49"/>
      <c r="J71" s="49"/>
      <c r="K71" s="49"/>
      <c r="L71" s="153"/>
      <c r="M71" s="49"/>
      <c r="N71" s="49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2.75" customHeight="1" x14ac:dyDescent="0.2">
      <c r="A72" s="48"/>
      <c r="B72" s="50"/>
      <c r="C72" s="49"/>
      <c r="D72" s="49"/>
      <c r="E72" s="49"/>
      <c r="F72" s="49"/>
      <c r="G72" s="49"/>
      <c r="H72" s="49"/>
      <c r="I72" s="49"/>
      <c r="J72" s="49"/>
      <c r="K72" s="49"/>
      <c r="L72" s="153"/>
      <c r="M72" s="49"/>
      <c r="N72" s="49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2.75" customHeight="1" x14ac:dyDescent="0.2">
      <c r="A73" s="48"/>
      <c r="B73" s="50"/>
      <c r="C73" s="49"/>
      <c r="D73" s="49"/>
      <c r="E73" s="49"/>
      <c r="F73" s="49"/>
      <c r="G73" s="49"/>
      <c r="H73" s="49"/>
      <c r="I73" s="49"/>
      <c r="J73" s="49"/>
      <c r="K73" s="49"/>
      <c r="L73" s="153"/>
      <c r="M73" s="49"/>
      <c r="N73" s="49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2.75" customHeight="1" x14ac:dyDescent="0.2">
      <c r="A74" s="48"/>
      <c r="B74" s="50"/>
      <c r="C74" s="49"/>
      <c r="D74" s="49"/>
      <c r="E74" s="49"/>
      <c r="F74" s="49"/>
      <c r="G74" s="49"/>
      <c r="H74" s="49"/>
      <c r="I74" s="49"/>
      <c r="J74" s="49"/>
      <c r="K74" s="49"/>
      <c r="L74" s="153"/>
      <c r="M74" s="49"/>
      <c r="N74" s="49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2.75" customHeight="1" x14ac:dyDescent="0.2">
      <c r="A75" s="48"/>
      <c r="B75" s="50"/>
      <c r="C75" s="49"/>
      <c r="D75" s="49"/>
      <c r="E75" s="49"/>
      <c r="F75" s="49"/>
      <c r="G75" s="49"/>
      <c r="H75" s="49"/>
      <c r="I75" s="49"/>
      <c r="J75" s="49"/>
      <c r="K75" s="49"/>
      <c r="L75" s="153"/>
      <c r="M75" s="49"/>
      <c r="N75" s="49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2.75" customHeight="1" x14ac:dyDescent="0.2">
      <c r="A76" s="48"/>
      <c r="B76" s="50"/>
      <c r="C76" s="49"/>
      <c r="D76" s="49"/>
      <c r="E76" s="49"/>
      <c r="F76" s="49"/>
      <c r="G76" s="49"/>
      <c r="H76" s="49"/>
      <c r="I76" s="49"/>
      <c r="J76" s="49"/>
      <c r="K76" s="49"/>
      <c r="L76" s="153"/>
      <c r="M76" s="49"/>
      <c r="N76" s="49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2.75" customHeight="1" x14ac:dyDescent="0.2">
      <c r="A77" s="48"/>
      <c r="B77" s="50"/>
      <c r="C77" s="49"/>
      <c r="D77" s="49"/>
      <c r="E77" s="49"/>
      <c r="F77" s="49"/>
      <c r="G77" s="49"/>
      <c r="H77" s="49"/>
      <c r="I77" s="49"/>
      <c r="J77" s="49"/>
      <c r="K77" s="49"/>
      <c r="L77" s="153"/>
      <c r="M77" s="49"/>
      <c r="N77" s="49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2.75" customHeight="1" x14ac:dyDescent="0.2">
      <c r="A78" s="48"/>
      <c r="B78" s="50"/>
      <c r="C78" s="49"/>
      <c r="D78" s="49"/>
      <c r="E78" s="49"/>
      <c r="F78" s="49"/>
      <c r="G78" s="49"/>
      <c r="H78" s="49"/>
      <c r="I78" s="49"/>
      <c r="J78" s="49"/>
      <c r="K78" s="49"/>
      <c r="L78" s="153"/>
      <c r="M78" s="49"/>
      <c r="N78" s="49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2.75" customHeight="1" x14ac:dyDescent="0.2">
      <c r="A79" s="48"/>
      <c r="B79" s="50"/>
      <c r="C79" s="49"/>
      <c r="D79" s="49"/>
      <c r="E79" s="49"/>
      <c r="F79" s="49"/>
      <c r="G79" s="49"/>
      <c r="H79" s="49"/>
      <c r="I79" s="49"/>
      <c r="J79" s="49"/>
      <c r="K79" s="49"/>
      <c r="L79" s="153"/>
      <c r="M79" s="49"/>
      <c r="N79" s="49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2.75" customHeight="1" x14ac:dyDescent="0.2">
      <c r="A80" s="48"/>
      <c r="B80" s="50"/>
      <c r="C80" s="49"/>
      <c r="D80" s="49"/>
      <c r="E80" s="49"/>
      <c r="F80" s="49"/>
      <c r="G80" s="49"/>
      <c r="H80" s="49"/>
      <c r="I80" s="49"/>
      <c r="J80" s="49"/>
      <c r="K80" s="49"/>
      <c r="L80" s="153"/>
      <c r="M80" s="49"/>
      <c r="N80" s="49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2.75" customHeight="1" x14ac:dyDescent="0.2">
      <c r="A81" s="48"/>
      <c r="B81" s="50"/>
      <c r="C81" s="49"/>
      <c r="D81" s="49"/>
      <c r="E81" s="49"/>
      <c r="F81" s="49"/>
      <c r="G81" s="49"/>
      <c r="H81" s="49"/>
      <c r="I81" s="49"/>
      <c r="J81" s="49"/>
      <c r="K81" s="49"/>
      <c r="L81" s="153"/>
      <c r="M81" s="49"/>
      <c r="N81" s="49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2.75" customHeight="1" x14ac:dyDescent="0.2">
      <c r="A82" s="48"/>
      <c r="B82" s="50"/>
      <c r="C82" s="49"/>
      <c r="D82" s="49"/>
      <c r="E82" s="49"/>
      <c r="F82" s="49"/>
      <c r="G82" s="49"/>
      <c r="H82" s="49"/>
      <c r="I82" s="49"/>
      <c r="J82" s="49"/>
      <c r="K82" s="49"/>
      <c r="L82" s="153"/>
      <c r="M82" s="49"/>
      <c r="N82" s="49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2.75" customHeight="1" x14ac:dyDescent="0.2">
      <c r="A83" s="48"/>
      <c r="B83" s="50"/>
      <c r="C83" s="49"/>
      <c r="D83" s="49"/>
      <c r="E83" s="49"/>
      <c r="F83" s="49"/>
      <c r="G83" s="49"/>
      <c r="H83" s="49"/>
      <c r="I83" s="49"/>
      <c r="J83" s="49"/>
      <c r="K83" s="49"/>
      <c r="L83" s="153"/>
      <c r="M83" s="49"/>
      <c r="N83" s="49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2.75" customHeight="1" x14ac:dyDescent="0.2">
      <c r="A84" s="48"/>
      <c r="B84" s="50"/>
      <c r="C84" s="49"/>
      <c r="D84" s="49"/>
      <c r="E84" s="49"/>
      <c r="F84" s="49"/>
      <c r="G84" s="49"/>
      <c r="H84" s="49"/>
      <c r="I84" s="49"/>
      <c r="J84" s="49"/>
      <c r="K84" s="49"/>
      <c r="L84" s="153"/>
      <c r="M84" s="49"/>
      <c r="N84" s="49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2.75" customHeight="1" x14ac:dyDescent="0.2">
      <c r="A85" s="48"/>
      <c r="B85" s="50"/>
      <c r="C85" s="49"/>
      <c r="D85" s="49"/>
      <c r="E85" s="49"/>
      <c r="F85" s="49"/>
      <c r="G85" s="49"/>
      <c r="H85" s="49"/>
      <c r="I85" s="49"/>
      <c r="J85" s="49"/>
      <c r="K85" s="49"/>
      <c r="L85" s="153"/>
      <c r="M85" s="49"/>
      <c r="N85" s="49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2.75" customHeight="1" x14ac:dyDescent="0.2">
      <c r="A86" s="48"/>
      <c r="B86" s="50"/>
      <c r="C86" s="49"/>
      <c r="D86" s="49"/>
      <c r="E86" s="49"/>
      <c r="F86" s="49"/>
      <c r="G86" s="49"/>
      <c r="H86" s="49"/>
      <c r="I86" s="49"/>
      <c r="J86" s="49"/>
      <c r="K86" s="49"/>
      <c r="L86" s="153"/>
      <c r="M86" s="49"/>
      <c r="N86" s="49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2.75" customHeight="1" x14ac:dyDescent="0.2">
      <c r="A87" s="48"/>
      <c r="B87" s="50"/>
      <c r="C87" s="49"/>
      <c r="D87" s="49"/>
      <c r="E87" s="49"/>
      <c r="F87" s="49"/>
      <c r="G87" s="49"/>
      <c r="H87" s="49"/>
      <c r="I87" s="49"/>
      <c r="J87" s="49"/>
      <c r="K87" s="49"/>
      <c r="L87" s="153"/>
      <c r="M87" s="49"/>
      <c r="N87" s="49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2.75" customHeight="1" x14ac:dyDescent="0.2">
      <c r="A88" s="48"/>
      <c r="B88" s="50"/>
      <c r="C88" s="49"/>
      <c r="D88" s="49"/>
      <c r="E88" s="49"/>
      <c r="F88" s="49"/>
      <c r="G88" s="49"/>
      <c r="H88" s="49"/>
      <c r="I88" s="49"/>
      <c r="J88" s="49"/>
      <c r="K88" s="49"/>
      <c r="L88" s="153"/>
      <c r="M88" s="49"/>
      <c r="N88" s="49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2.75" customHeight="1" x14ac:dyDescent="0.2">
      <c r="A89" s="48"/>
      <c r="B89" s="50"/>
      <c r="C89" s="49"/>
      <c r="D89" s="49"/>
      <c r="E89" s="49"/>
      <c r="F89" s="49"/>
      <c r="G89" s="49"/>
      <c r="H89" s="49"/>
      <c r="I89" s="49"/>
      <c r="J89" s="49"/>
      <c r="K89" s="49"/>
      <c r="L89" s="153"/>
      <c r="M89" s="49"/>
      <c r="N89" s="49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2.75" customHeight="1" x14ac:dyDescent="0.2">
      <c r="A90" s="48"/>
      <c r="B90" s="50"/>
      <c r="C90" s="49"/>
      <c r="D90" s="49"/>
      <c r="E90" s="49"/>
      <c r="F90" s="49"/>
      <c r="G90" s="49"/>
      <c r="H90" s="49"/>
      <c r="I90" s="49"/>
      <c r="J90" s="49"/>
      <c r="K90" s="49"/>
      <c r="L90" s="153"/>
      <c r="M90" s="49"/>
      <c r="N90" s="49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2.75" customHeight="1" x14ac:dyDescent="0.2">
      <c r="A91" s="48"/>
      <c r="B91" s="50"/>
      <c r="C91" s="49"/>
      <c r="D91" s="49"/>
      <c r="E91" s="49"/>
      <c r="F91" s="49"/>
      <c r="G91" s="49"/>
      <c r="H91" s="49"/>
      <c r="I91" s="49"/>
      <c r="J91" s="49"/>
      <c r="K91" s="49"/>
      <c r="L91" s="153"/>
      <c r="M91" s="49"/>
      <c r="N91" s="49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2.75" customHeight="1" x14ac:dyDescent="0.2">
      <c r="A92" s="48"/>
      <c r="B92" s="50"/>
      <c r="C92" s="49"/>
      <c r="D92" s="49"/>
      <c r="E92" s="49"/>
      <c r="F92" s="49"/>
      <c r="G92" s="49"/>
      <c r="H92" s="49"/>
      <c r="I92" s="49"/>
      <c r="J92" s="49"/>
      <c r="K92" s="49"/>
      <c r="L92" s="153"/>
      <c r="M92" s="49"/>
      <c r="N92" s="49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2.75" customHeight="1" x14ac:dyDescent="0.2">
      <c r="A93" s="48"/>
      <c r="B93" s="50"/>
      <c r="C93" s="49"/>
      <c r="D93" s="49"/>
      <c r="E93" s="49"/>
      <c r="F93" s="49"/>
      <c r="G93" s="49"/>
      <c r="H93" s="49"/>
      <c r="I93" s="49"/>
      <c r="J93" s="49"/>
      <c r="K93" s="49"/>
      <c r="L93" s="153"/>
      <c r="M93" s="49"/>
      <c r="N93" s="49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2.75" customHeight="1" x14ac:dyDescent="0.2">
      <c r="A94" s="48"/>
      <c r="B94" s="50"/>
      <c r="C94" s="49"/>
      <c r="D94" s="49"/>
      <c r="E94" s="49"/>
      <c r="F94" s="49"/>
      <c r="G94" s="49"/>
      <c r="H94" s="49"/>
      <c r="I94" s="49"/>
      <c r="J94" s="49"/>
      <c r="K94" s="49"/>
      <c r="L94" s="153"/>
      <c r="M94" s="49"/>
      <c r="N94" s="49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2.75" customHeight="1" x14ac:dyDescent="0.2">
      <c r="A95" s="48"/>
      <c r="B95" s="50"/>
      <c r="C95" s="49"/>
      <c r="D95" s="49"/>
      <c r="E95" s="49"/>
      <c r="F95" s="49"/>
      <c r="G95" s="49"/>
      <c r="H95" s="49"/>
      <c r="I95" s="49"/>
      <c r="J95" s="49"/>
      <c r="K95" s="49"/>
      <c r="L95" s="153"/>
      <c r="M95" s="49"/>
      <c r="N95" s="49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2.75" customHeight="1" x14ac:dyDescent="0.2">
      <c r="A96" s="48"/>
      <c r="B96" s="50"/>
      <c r="C96" s="49"/>
      <c r="D96" s="49"/>
      <c r="E96" s="49"/>
      <c r="F96" s="49"/>
      <c r="G96" s="49"/>
      <c r="H96" s="49"/>
      <c r="I96" s="49"/>
      <c r="J96" s="49"/>
      <c r="K96" s="49"/>
      <c r="L96" s="153"/>
      <c r="M96" s="49"/>
      <c r="N96" s="49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2.75" customHeight="1" x14ac:dyDescent="0.2">
      <c r="A97" s="48"/>
      <c r="B97" s="50"/>
      <c r="C97" s="49"/>
      <c r="D97" s="49"/>
      <c r="E97" s="49"/>
      <c r="F97" s="49"/>
      <c r="G97" s="49"/>
      <c r="H97" s="49"/>
      <c r="I97" s="49"/>
      <c r="J97" s="49"/>
      <c r="K97" s="49"/>
      <c r="L97" s="153"/>
      <c r="M97" s="49"/>
      <c r="N97" s="49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2.75" customHeight="1" x14ac:dyDescent="0.2">
      <c r="A98" s="48"/>
      <c r="B98" s="50"/>
      <c r="C98" s="49"/>
      <c r="D98" s="49"/>
      <c r="E98" s="49"/>
      <c r="F98" s="49"/>
      <c r="G98" s="49"/>
      <c r="H98" s="49"/>
      <c r="I98" s="49"/>
      <c r="J98" s="49"/>
      <c r="K98" s="49"/>
      <c r="L98" s="153"/>
      <c r="M98" s="49"/>
      <c r="N98" s="49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2.75" customHeight="1" x14ac:dyDescent="0.2">
      <c r="A99" s="48"/>
      <c r="B99" s="50"/>
      <c r="C99" s="49"/>
      <c r="D99" s="49"/>
      <c r="E99" s="49"/>
      <c r="F99" s="49"/>
      <c r="G99" s="49"/>
      <c r="H99" s="49"/>
      <c r="I99" s="49"/>
      <c r="J99" s="49"/>
      <c r="K99" s="49"/>
      <c r="L99" s="153"/>
      <c r="M99" s="49"/>
      <c r="N99" s="49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2.75" customHeight="1" x14ac:dyDescent="0.2">
      <c r="A100" s="48"/>
      <c r="B100" s="50"/>
      <c r="C100" s="49"/>
      <c r="D100" s="49"/>
      <c r="E100" s="49"/>
      <c r="F100" s="49"/>
      <c r="G100" s="49"/>
      <c r="H100" s="49"/>
      <c r="I100" s="49"/>
      <c r="J100" s="49"/>
      <c r="K100" s="49"/>
      <c r="L100" s="153"/>
      <c r="M100" s="49"/>
      <c r="N100" s="49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2.75" customHeight="1" x14ac:dyDescent="0.2">
      <c r="A101" s="48"/>
      <c r="B101" s="50"/>
      <c r="C101" s="49"/>
      <c r="D101" s="49"/>
      <c r="E101" s="49"/>
      <c r="F101" s="49"/>
      <c r="G101" s="49"/>
      <c r="H101" s="49"/>
      <c r="I101" s="49"/>
      <c r="J101" s="49"/>
      <c r="K101" s="49"/>
      <c r="L101" s="153"/>
      <c r="M101" s="49"/>
      <c r="N101" s="49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2.75" customHeight="1" x14ac:dyDescent="0.2">
      <c r="A102" s="48"/>
      <c r="B102" s="50"/>
      <c r="C102" s="49"/>
      <c r="D102" s="49"/>
      <c r="E102" s="49"/>
      <c r="F102" s="49"/>
      <c r="G102" s="49"/>
      <c r="H102" s="49"/>
      <c r="I102" s="49"/>
      <c r="J102" s="49"/>
      <c r="K102" s="49"/>
      <c r="L102" s="153"/>
      <c r="M102" s="49"/>
      <c r="N102" s="49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2.75" customHeight="1" x14ac:dyDescent="0.2">
      <c r="A103" s="48"/>
      <c r="B103" s="50"/>
      <c r="C103" s="49"/>
      <c r="D103" s="49"/>
      <c r="E103" s="49"/>
      <c r="F103" s="49"/>
      <c r="G103" s="49"/>
      <c r="H103" s="49"/>
      <c r="I103" s="49"/>
      <c r="J103" s="49"/>
      <c r="K103" s="49"/>
      <c r="L103" s="153"/>
      <c r="M103" s="49"/>
      <c r="N103" s="49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2.75" customHeight="1" x14ac:dyDescent="0.2">
      <c r="A104" s="48"/>
      <c r="B104" s="50"/>
      <c r="C104" s="49"/>
      <c r="D104" s="49"/>
      <c r="E104" s="49"/>
      <c r="F104" s="49"/>
      <c r="G104" s="49"/>
      <c r="H104" s="49"/>
      <c r="I104" s="49"/>
      <c r="J104" s="49"/>
      <c r="K104" s="49"/>
      <c r="L104" s="153"/>
      <c r="M104" s="49"/>
      <c r="N104" s="49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2.75" customHeight="1" x14ac:dyDescent="0.2">
      <c r="A105" s="48"/>
      <c r="B105" s="50"/>
      <c r="C105" s="49"/>
      <c r="D105" s="49"/>
      <c r="E105" s="49"/>
      <c r="F105" s="49"/>
      <c r="G105" s="49"/>
      <c r="H105" s="49"/>
      <c r="I105" s="49"/>
      <c r="J105" s="49"/>
      <c r="K105" s="49"/>
      <c r="L105" s="153"/>
      <c r="M105" s="49"/>
      <c r="N105" s="49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2.75" customHeight="1" x14ac:dyDescent="0.2">
      <c r="A106" s="48"/>
      <c r="B106" s="50"/>
      <c r="C106" s="49"/>
      <c r="D106" s="49"/>
      <c r="E106" s="49"/>
      <c r="F106" s="49"/>
      <c r="G106" s="49"/>
      <c r="H106" s="49"/>
      <c r="I106" s="49"/>
      <c r="J106" s="49"/>
      <c r="K106" s="49"/>
      <c r="L106" s="153"/>
      <c r="M106" s="49"/>
      <c r="N106" s="49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2.75" customHeight="1" x14ac:dyDescent="0.2">
      <c r="A107" s="48"/>
      <c r="B107" s="50"/>
      <c r="C107" s="49"/>
      <c r="D107" s="49"/>
      <c r="E107" s="49"/>
      <c r="F107" s="49"/>
      <c r="G107" s="49"/>
      <c r="H107" s="49"/>
      <c r="I107" s="49"/>
      <c r="J107" s="49"/>
      <c r="K107" s="49"/>
      <c r="L107" s="153"/>
      <c r="M107" s="49"/>
      <c r="N107" s="49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2.75" customHeight="1" x14ac:dyDescent="0.2">
      <c r="A108" s="48"/>
      <c r="B108" s="50"/>
      <c r="C108" s="49"/>
      <c r="D108" s="49"/>
      <c r="E108" s="49"/>
      <c r="F108" s="49"/>
      <c r="G108" s="49"/>
      <c r="H108" s="49"/>
      <c r="I108" s="49"/>
      <c r="J108" s="49"/>
      <c r="K108" s="49"/>
      <c r="L108" s="153"/>
      <c r="M108" s="49"/>
      <c r="N108" s="49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2.75" customHeight="1" x14ac:dyDescent="0.2">
      <c r="A109" s="48"/>
      <c r="B109" s="50"/>
      <c r="C109" s="49"/>
      <c r="D109" s="49"/>
      <c r="E109" s="49"/>
      <c r="F109" s="49"/>
      <c r="G109" s="49"/>
      <c r="H109" s="49"/>
      <c r="I109" s="49"/>
      <c r="J109" s="49"/>
      <c r="K109" s="49"/>
      <c r="L109" s="153"/>
      <c r="M109" s="49"/>
      <c r="N109" s="49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2.75" customHeight="1" x14ac:dyDescent="0.2">
      <c r="A110" s="48"/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153"/>
      <c r="M110" s="49"/>
      <c r="N110" s="49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2.75" customHeight="1" x14ac:dyDescent="0.2">
      <c r="A111" s="48"/>
      <c r="B111" s="50"/>
      <c r="C111" s="49"/>
      <c r="D111" s="49"/>
      <c r="E111" s="49"/>
      <c r="F111" s="49"/>
      <c r="G111" s="49"/>
      <c r="H111" s="49"/>
      <c r="I111" s="49"/>
      <c r="J111" s="49"/>
      <c r="K111" s="49"/>
      <c r="L111" s="153"/>
      <c r="M111" s="49"/>
      <c r="N111" s="49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2.75" customHeight="1" x14ac:dyDescent="0.2">
      <c r="A112" s="48"/>
      <c r="B112" s="50"/>
      <c r="C112" s="49"/>
      <c r="D112" s="49"/>
      <c r="E112" s="49"/>
      <c r="F112" s="49"/>
      <c r="G112" s="49"/>
      <c r="H112" s="49"/>
      <c r="I112" s="49"/>
      <c r="J112" s="49"/>
      <c r="K112" s="49"/>
      <c r="L112" s="153"/>
      <c r="M112" s="49"/>
      <c r="N112" s="49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2.75" customHeight="1" x14ac:dyDescent="0.2">
      <c r="A113" s="48"/>
      <c r="B113" s="50"/>
      <c r="C113" s="49"/>
      <c r="D113" s="49"/>
      <c r="E113" s="49"/>
      <c r="F113" s="49"/>
      <c r="G113" s="49"/>
      <c r="H113" s="49"/>
      <c r="I113" s="49"/>
      <c r="J113" s="49"/>
      <c r="K113" s="49"/>
      <c r="L113" s="153"/>
      <c r="M113" s="49"/>
      <c r="N113" s="49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2.75" customHeight="1" x14ac:dyDescent="0.2">
      <c r="A114" s="48"/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153"/>
      <c r="M114" s="49"/>
      <c r="N114" s="49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2.75" customHeight="1" x14ac:dyDescent="0.2">
      <c r="A115" s="48"/>
      <c r="B115" s="50"/>
      <c r="C115" s="49"/>
      <c r="D115" s="49"/>
      <c r="E115" s="49"/>
      <c r="F115" s="49"/>
      <c r="G115" s="49"/>
      <c r="H115" s="49"/>
      <c r="I115" s="49"/>
      <c r="J115" s="49"/>
      <c r="K115" s="49"/>
      <c r="L115" s="153"/>
      <c r="M115" s="49"/>
      <c r="N115" s="49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2.75" customHeight="1" x14ac:dyDescent="0.2">
      <c r="A116" s="48"/>
      <c r="B116" s="50"/>
      <c r="C116" s="49"/>
      <c r="D116" s="49"/>
      <c r="E116" s="49"/>
      <c r="F116" s="49"/>
      <c r="G116" s="49"/>
      <c r="H116" s="49"/>
      <c r="I116" s="49"/>
      <c r="J116" s="49"/>
      <c r="K116" s="49"/>
      <c r="L116" s="153"/>
      <c r="M116" s="49"/>
      <c r="N116" s="49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2.75" customHeight="1" x14ac:dyDescent="0.2">
      <c r="A117" s="48"/>
      <c r="B117" s="50"/>
      <c r="C117" s="49"/>
      <c r="D117" s="49"/>
      <c r="E117" s="49"/>
      <c r="F117" s="49"/>
      <c r="G117" s="49"/>
      <c r="H117" s="49"/>
      <c r="I117" s="49"/>
      <c r="J117" s="49"/>
      <c r="K117" s="49"/>
      <c r="L117" s="153"/>
      <c r="M117" s="49"/>
      <c r="N117" s="49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2.75" customHeight="1" x14ac:dyDescent="0.2">
      <c r="A118" s="48"/>
      <c r="B118" s="50"/>
      <c r="C118" s="49"/>
      <c r="D118" s="49"/>
      <c r="E118" s="49"/>
      <c r="F118" s="49"/>
      <c r="G118" s="49"/>
      <c r="H118" s="49"/>
      <c r="I118" s="49"/>
      <c r="J118" s="49"/>
      <c r="K118" s="49"/>
      <c r="L118" s="153"/>
      <c r="M118" s="49"/>
      <c r="N118" s="49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2.75" customHeight="1" x14ac:dyDescent="0.2">
      <c r="A119" s="48"/>
      <c r="B119" s="50"/>
      <c r="C119" s="49"/>
      <c r="D119" s="49"/>
      <c r="E119" s="49"/>
      <c r="F119" s="49"/>
      <c r="G119" s="49"/>
      <c r="H119" s="49"/>
      <c r="I119" s="49"/>
      <c r="J119" s="49"/>
      <c r="K119" s="49"/>
      <c r="L119" s="153"/>
      <c r="M119" s="49"/>
      <c r="N119" s="49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2.75" customHeight="1" x14ac:dyDescent="0.2">
      <c r="A120" s="48"/>
      <c r="B120" s="50"/>
      <c r="C120" s="49"/>
      <c r="D120" s="49"/>
      <c r="E120" s="49"/>
      <c r="F120" s="49"/>
      <c r="G120" s="49"/>
      <c r="H120" s="49"/>
      <c r="I120" s="49"/>
      <c r="J120" s="49"/>
      <c r="K120" s="49"/>
      <c r="L120" s="153"/>
      <c r="M120" s="49"/>
      <c r="N120" s="49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2.75" customHeight="1" x14ac:dyDescent="0.2">
      <c r="A121" s="48"/>
      <c r="B121" s="50"/>
      <c r="C121" s="49"/>
      <c r="D121" s="49"/>
      <c r="E121" s="49"/>
      <c r="F121" s="49"/>
      <c r="G121" s="49"/>
      <c r="H121" s="49"/>
      <c r="I121" s="49"/>
      <c r="J121" s="49"/>
      <c r="K121" s="49"/>
      <c r="L121" s="153"/>
      <c r="M121" s="49"/>
      <c r="N121" s="49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2.75" customHeight="1" x14ac:dyDescent="0.2">
      <c r="A122" s="48"/>
      <c r="B122" s="50"/>
      <c r="C122" s="49"/>
      <c r="D122" s="49"/>
      <c r="E122" s="49"/>
      <c r="F122" s="49"/>
      <c r="G122" s="49"/>
      <c r="H122" s="49"/>
      <c r="I122" s="49"/>
      <c r="J122" s="49"/>
      <c r="K122" s="49"/>
      <c r="L122" s="153"/>
      <c r="M122" s="49"/>
      <c r="N122" s="49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2.75" customHeight="1" x14ac:dyDescent="0.2">
      <c r="A123" s="48"/>
      <c r="B123" s="50"/>
      <c r="C123" s="49"/>
      <c r="D123" s="49"/>
      <c r="E123" s="49"/>
      <c r="F123" s="49"/>
      <c r="G123" s="49"/>
      <c r="H123" s="49"/>
      <c r="I123" s="49"/>
      <c r="J123" s="49"/>
      <c r="K123" s="49"/>
      <c r="L123" s="153"/>
      <c r="M123" s="49"/>
      <c r="N123" s="49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2.75" customHeight="1" x14ac:dyDescent="0.2">
      <c r="A124" s="48"/>
      <c r="B124" s="50"/>
      <c r="C124" s="49"/>
      <c r="D124" s="49"/>
      <c r="E124" s="49"/>
      <c r="F124" s="49"/>
      <c r="G124" s="49"/>
      <c r="H124" s="49"/>
      <c r="I124" s="49"/>
      <c r="J124" s="49"/>
      <c r="K124" s="49"/>
      <c r="L124" s="153"/>
      <c r="M124" s="49"/>
      <c r="N124" s="49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2.75" customHeight="1" x14ac:dyDescent="0.2">
      <c r="A125" s="48"/>
      <c r="B125" s="50"/>
      <c r="C125" s="49"/>
      <c r="D125" s="49"/>
      <c r="E125" s="49"/>
      <c r="F125" s="49"/>
      <c r="G125" s="49"/>
      <c r="H125" s="49"/>
      <c r="I125" s="49"/>
      <c r="J125" s="49"/>
      <c r="K125" s="49"/>
      <c r="L125" s="153"/>
      <c r="M125" s="49"/>
      <c r="N125" s="49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2.75" customHeight="1" x14ac:dyDescent="0.2">
      <c r="A126" s="48"/>
      <c r="B126" s="50"/>
      <c r="C126" s="49"/>
      <c r="D126" s="49"/>
      <c r="E126" s="49"/>
      <c r="F126" s="49"/>
      <c r="G126" s="49"/>
      <c r="H126" s="49"/>
      <c r="I126" s="49"/>
      <c r="J126" s="49"/>
      <c r="K126" s="49"/>
      <c r="L126" s="153"/>
      <c r="M126" s="49"/>
      <c r="N126" s="49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2.75" customHeight="1" x14ac:dyDescent="0.2">
      <c r="A127" s="48"/>
      <c r="B127" s="50"/>
      <c r="C127" s="49"/>
      <c r="D127" s="49"/>
      <c r="E127" s="49"/>
      <c r="F127" s="49"/>
      <c r="G127" s="49"/>
      <c r="H127" s="49"/>
      <c r="I127" s="49"/>
      <c r="J127" s="49"/>
      <c r="K127" s="49"/>
      <c r="L127" s="153"/>
      <c r="M127" s="49"/>
      <c r="N127" s="49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2.75" customHeight="1" x14ac:dyDescent="0.2">
      <c r="A128" s="48"/>
      <c r="B128" s="50"/>
      <c r="C128" s="49"/>
      <c r="D128" s="49"/>
      <c r="E128" s="49"/>
      <c r="F128" s="49"/>
      <c r="G128" s="49"/>
      <c r="H128" s="49"/>
      <c r="I128" s="49"/>
      <c r="J128" s="49"/>
      <c r="K128" s="49"/>
      <c r="L128" s="153"/>
      <c r="M128" s="49"/>
      <c r="N128" s="49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2.75" customHeight="1" x14ac:dyDescent="0.2">
      <c r="A129" s="48"/>
      <c r="B129" s="50"/>
      <c r="C129" s="49"/>
      <c r="D129" s="49"/>
      <c r="E129" s="49"/>
      <c r="F129" s="49"/>
      <c r="G129" s="49"/>
      <c r="H129" s="49"/>
      <c r="I129" s="49"/>
      <c r="J129" s="49"/>
      <c r="K129" s="49"/>
      <c r="L129" s="153"/>
      <c r="M129" s="49"/>
      <c r="N129" s="49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2.75" customHeight="1" x14ac:dyDescent="0.2">
      <c r="A130" s="48"/>
      <c r="B130" s="50"/>
      <c r="C130" s="49"/>
      <c r="D130" s="49"/>
      <c r="E130" s="49"/>
      <c r="F130" s="49"/>
      <c r="G130" s="49"/>
      <c r="H130" s="49"/>
      <c r="I130" s="49"/>
      <c r="J130" s="49"/>
      <c r="K130" s="49"/>
      <c r="L130" s="153"/>
      <c r="M130" s="49"/>
      <c r="N130" s="49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2.75" customHeight="1" x14ac:dyDescent="0.2">
      <c r="A131" s="48"/>
      <c r="B131" s="50"/>
      <c r="C131" s="49"/>
      <c r="D131" s="49"/>
      <c r="E131" s="49"/>
      <c r="F131" s="49"/>
      <c r="G131" s="49"/>
      <c r="H131" s="49"/>
      <c r="I131" s="49"/>
      <c r="J131" s="49"/>
      <c r="K131" s="49"/>
      <c r="L131" s="153"/>
      <c r="M131" s="49"/>
      <c r="N131" s="49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2.75" customHeight="1" x14ac:dyDescent="0.2">
      <c r="A132" s="48"/>
      <c r="B132" s="50"/>
      <c r="C132" s="49"/>
      <c r="D132" s="49"/>
      <c r="E132" s="49"/>
      <c r="F132" s="49"/>
      <c r="G132" s="49"/>
      <c r="H132" s="49"/>
      <c r="I132" s="49"/>
      <c r="J132" s="49"/>
      <c r="K132" s="49"/>
      <c r="L132" s="153"/>
      <c r="M132" s="49"/>
      <c r="N132" s="49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2.75" customHeight="1" x14ac:dyDescent="0.2">
      <c r="A133" s="48"/>
      <c r="B133" s="50"/>
      <c r="C133" s="49"/>
      <c r="D133" s="49"/>
      <c r="E133" s="49"/>
      <c r="F133" s="49"/>
      <c r="G133" s="49"/>
      <c r="H133" s="49"/>
      <c r="I133" s="49"/>
      <c r="J133" s="49"/>
      <c r="K133" s="49"/>
      <c r="L133" s="153"/>
      <c r="M133" s="49"/>
      <c r="N133" s="49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2.75" customHeight="1" x14ac:dyDescent="0.2">
      <c r="A134" s="48"/>
      <c r="B134" s="50"/>
      <c r="C134" s="49"/>
      <c r="D134" s="49"/>
      <c r="E134" s="49"/>
      <c r="F134" s="49"/>
      <c r="G134" s="49"/>
      <c r="H134" s="49"/>
      <c r="I134" s="49"/>
      <c r="J134" s="49"/>
      <c r="K134" s="49"/>
      <c r="L134" s="153"/>
      <c r="M134" s="49"/>
      <c r="N134" s="49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2.75" customHeight="1" x14ac:dyDescent="0.2">
      <c r="A135" s="48"/>
      <c r="B135" s="50"/>
      <c r="C135" s="49"/>
      <c r="D135" s="49"/>
      <c r="E135" s="49"/>
      <c r="F135" s="49"/>
      <c r="G135" s="49"/>
      <c r="H135" s="49"/>
      <c r="I135" s="49"/>
      <c r="J135" s="49"/>
      <c r="K135" s="49"/>
      <c r="L135" s="153"/>
      <c r="M135" s="49"/>
      <c r="N135" s="49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2.75" customHeight="1" x14ac:dyDescent="0.2">
      <c r="A136" s="48"/>
      <c r="B136" s="50"/>
      <c r="C136" s="49"/>
      <c r="D136" s="49"/>
      <c r="E136" s="49"/>
      <c r="F136" s="49"/>
      <c r="G136" s="49"/>
      <c r="H136" s="49"/>
      <c r="I136" s="49"/>
      <c r="J136" s="49"/>
      <c r="K136" s="49"/>
      <c r="L136" s="153"/>
      <c r="M136" s="49"/>
      <c r="N136" s="49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2.75" customHeight="1" x14ac:dyDescent="0.2">
      <c r="A137" s="48"/>
      <c r="B137" s="50"/>
      <c r="C137" s="49"/>
      <c r="D137" s="49"/>
      <c r="E137" s="49"/>
      <c r="F137" s="49"/>
      <c r="G137" s="49"/>
      <c r="H137" s="49"/>
      <c r="I137" s="49"/>
      <c r="J137" s="49"/>
      <c r="K137" s="49"/>
      <c r="L137" s="153"/>
      <c r="M137" s="49"/>
      <c r="N137" s="49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2.75" customHeight="1" x14ac:dyDescent="0.2">
      <c r="A138" s="48"/>
      <c r="B138" s="50"/>
      <c r="C138" s="49"/>
      <c r="D138" s="49"/>
      <c r="E138" s="49"/>
      <c r="F138" s="49"/>
      <c r="G138" s="49"/>
      <c r="H138" s="49"/>
      <c r="I138" s="49"/>
      <c r="J138" s="49"/>
      <c r="K138" s="49"/>
      <c r="L138" s="153"/>
      <c r="M138" s="49"/>
      <c r="N138" s="49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2.75" customHeight="1" x14ac:dyDescent="0.2">
      <c r="A139" s="48"/>
      <c r="B139" s="50"/>
      <c r="C139" s="49"/>
      <c r="D139" s="49"/>
      <c r="E139" s="49"/>
      <c r="F139" s="49"/>
      <c r="G139" s="49"/>
      <c r="H139" s="49"/>
      <c r="I139" s="49"/>
      <c r="J139" s="49"/>
      <c r="K139" s="49"/>
      <c r="L139" s="153"/>
      <c r="M139" s="49"/>
      <c r="N139" s="49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2.75" customHeight="1" x14ac:dyDescent="0.2">
      <c r="A140" s="48"/>
      <c r="B140" s="50"/>
      <c r="C140" s="49"/>
      <c r="D140" s="49"/>
      <c r="E140" s="49"/>
      <c r="F140" s="49"/>
      <c r="G140" s="49"/>
      <c r="H140" s="49"/>
      <c r="I140" s="49"/>
      <c r="J140" s="49"/>
      <c r="K140" s="49"/>
      <c r="L140" s="153"/>
      <c r="M140" s="49"/>
      <c r="N140" s="49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2.75" customHeight="1" x14ac:dyDescent="0.2">
      <c r="A141" s="48"/>
      <c r="B141" s="50"/>
      <c r="C141" s="49"/>
      <c r="D141" s="49"/>
      <c r="E141" s="49"/>
      <c r="F141" s="49"/>
      <c r="G141" s="49"/>
      <c r="H141" s="49"/>
      <c r="I141" s="49"/>
      <c r="J141" s="49"/>
      <c r="K141" s="49"/>
      <c r="L141" s="153"/>
      <c r="M141" s="49"/>
      <c r="N141" s="49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2.75" customHeight="1" x14ac:dyDescent="0.2">
      <c r="A142" s="48"/>
      <c r="B142" s="50"/>
      <c r="C142" s="49"/>
      <c r="D142" s="49"/>
      <c r="E142" s="49"/>
      <c r="F142" s="49"/>
      <c r="G142" s="49"/>
      <c r="H142" s="49"/>
      <c r="I142" s="49"/>
      <c r="J142" s="49"/>
      <c r="K142" s="49"/>
      <c r="L142" s="153"/>
      <c r="M142" s="49"/>
      <c r="N142" s="49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2.75" customHeight="1" x14ac:dyDescent="0.2">
      <c r="A143" s="48"/>
      <c r="B143" s="50"/>
      <c r="C143" s="49"/>
      <c r="D143" s="49"/>
      <c r="E143" s="49"/>
      <c r="F143" s="49"/>
      <c r="G143" s="49"/>
      <c r="H143" s="49"/>
      <c r="I143" s="49"/>
      <c r="J143" s="49"/>
      <c r="K143" s="49"/>
      <c r="L143" s="153"/>
      <c r="M143" s="49"/>
      <c r="N143" s="49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2.75" customHeight="1" x14ac:dyDescent="0.2">
      <c r="A144" s="48"/>
      <c r="B144" s="50"/>
      <c r="C144" s="49"/>
      <c r="D144" s="49"/>
      <c r="E144" s="49"/>
      <c r="F144" s="49"/>
      <c r="G144" s="49"/>
      <c r="H144" s="49"/>
      <c r="I144" s="49"/>
      <c r="J144" s="49"/>
      <c r="K144" s="49"/>
      <c r="L144" s="153"/>
      <c r="M144" s="49"/>
      <c r="N144" s="49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2.75" customHeight="1" x14ac:dyDescent="0.2">
      <c r="A145" s="48"/>
      <c r="B145" s="50"/>
      <c r="C145" s="49"/>
      <c r="D145" s="49"/>
      <c r="E145" s="49"/>
      <c r="F145" s="49"/>
      <c r="G145" s="49"/>
      <c r="H145" s="49"/>
      <c r="I145" s="49"/>
      <c r="J145" s="49"/>
      <c r="K145" s="49"/>
      <c r="L145" s="153"/>
      <c r="M145" s="49"/>
      <c r="N145" s="49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2.75" customHeight="1" x14ac:dyDescent="0.2">
      <c r="A146" s="48"/>
      <c r="B146" s="50"/>
      <c r="C146" s="49"/>
      <c r="D146" s="49"/>
      <c r="E146" s="49"/>
      <c r="F146" s="49"/>
      <c r="G146" s="49"/>
      <c r="H146" s="49"/>
      <c r="I146" s="49"/>
      <c r="J146" s="49"/>
      <c r="K146" s="49"/>
      <c r="L146" s="153"/>
      <c r="M146" s="49"/>
      <c r="N146" s="49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2.75" customHeight="1" x14ac:dyDescent="0.2">
      <c r="A147" s="48"/>
      <c r="B147" s="50"/>
      <c r="C147" s="49"/>
      <c r="D147" s="49"/>
      <c r="E147" s="49"/>
      <c r="F147" s="49"/>
      <c r="G147" s="49"/>
      <c r="H147" s="49"/>
      <c r="I147" s="49"/>
      <c r="J147" s="49"/>
      <c r="K147" s="49"/>
      <c r="L147" s="153"/>
      <c r="M147" s="49"/>
      <c r="N147" s="49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2.75" customHeight="1" x14ac:dyDescent="0.2">
      <c r="A148" s="48"/>
      <c r="B148" s="50"/>
      <c r="C148" s="49"/>
      <c r="D148" s="49"/>
      <c r="E148" s="49"/>
      <c r="F148" s="49"/>
      <c r="G148" s="49"/>
      <c r="H148" s="49"/>
      <c r="I148" s="49"/>
      <c r="J148" s="49"/>
      <c r="K148" s="49"/>
      <c r="L148" s="153"/>
      <c r="M148" s="49"/>
      <c r="N148" s="49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2.75" customHeight="1" x14ac:dyDescent="0.2">
      <c r="A149" s="48"/>
      <c r="B149" s="50"/>
      <c r="C149" s="49"/>
      <c r="D149" s="49"/>
      <c r="E149" s="49"/>
      <c r="F149" s="49"/>
      <c r="G149" s="49"/>
      <c r="H149" s="49"/>
      <c r="I149" s="49"/>
      <c r="J149" s="49"/>
      <c r="K149" s="49"/>
      <c r="L149" s="153"/>
      <c r="M149" s="49"/>
      <c r="N149" s="49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2.75" customHeight="1" x14ac:dyDescent="0.2">
      <c r="A150" s="48"/>
      <c r="B150" s="50"/>
      <c r="C150" s="49"/>
      <c r="D150" s="49"/>
      <c r="E150" s="49"/>
      <c r="F150" s="49"/>
      <c r="G150" s="49"/>
      <c r="H150" s="49"/>
      <c r="I150" s="49"/>
      <c r="J150" s="49"/>
      <c r="K150" s="49"/>
      <c r="L150" s="153"/>
      <c r="M150" s="49"/>
      <c r="N150" s="49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2.75" customHeight="1" x14ac:dyDescent="0.2">
      <c r="A151" s="48"/>
      <c r="B151" s="50"/>
      <c r="C151" s="49"/>
      <c r="D151" s="49"/>
      <c r="E151" s="49"/>
      <c r="F151" s="49"/>
      <c r="G151" s="49"/>
      <c r="H151" s="49"/>
      <c r="I151" s="49"/>
      <c r="J151" s="49"/>
      <c r="K151" s="49"/>
      <c r="L151" s="153"/>
      <c r="M151" s="49"/>
      <c r="N151" s="49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2.75" customHeight="1" x14ac:dyDescent="0.2">
      <c r="A152" s="48"/>
      <c r="B152" s="50"/>
      <c r="C152" s="49"/>
      <c r="D152" s="49"/>
      <c r="E152" s="49"/>
      <c r="F152" s="49"/>
      <c r="G152" s="49"/>
      <c r="H152" s="49"/>
      <c r="I152" s="49"/>
      <c r="J152" s="49"/>
      <c r="K152" s="49"/>
      <c r="L152" s="153"/>
      <c r="M152" s="49"/>
      <c r="N152" s="49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2.75" customHeight="1" x14ac:dyDescent="0.2">
      <c r="A153" s="48"/>
      <c r="B153" s="50"/>
      <c r="C153" s="49"/>
      <c r="D153" s="49"/>
      <c r="E153" s="49"/>
      <c r="F153" s="49"/>
      <c r="G153" s="49"/>
      <c r="H153" s="49"/>
      <c r="I153" s="49"/>
      <c r="J153" s="49"/>
      <c r="K153" s="49"/>
      <c r="L153" s="153"/>
      <c r="M153" s="49"/>
      <c r="N153" s="49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2.75" customHeight="1" x14ac:dyDescent="0.2">
      <c r="A154" s="48"/>
      <c r="B154" s="50"/>
      <c r="C154" s="49"/>
      <c r="D154" s="49"/>
      <c r="E154" s="49"/>
      <c r="F154" s="49"/>
      <c r="G154" s="49"/>
      <c r="H154" s="49"/>
      <c r="I154" s="49"/>
      <c r="J154" s="49"/>
      <c r="K154" s="49"/>
      <c r="L154" s="153"/>
      <c r="M154" s="49"/>
      <c r="N154" s="49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2.75" customHeight="1" x14ac:dyDescent="0.2">
      <c r="A155" s="48"/>
      <c r="B155" s="50"/>
      <c r="C155" s="49"/>
      <c r="D155" s="49"/>
      <c r="E155" s="49"/>
      <c r="F155" s="49"/>
      <c r="G155" s="49"/>
      <c r="H155" s="49"/>
      <c r="I155" s="49"/>
      <c r="J155" s="49"/>
      <c r="K155" s="49"/>
      <c r="L155" s="153"/>
      <c r="M155" s="49"/>
      <c r="N155" s="49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2.75" customHeight="1" x14ac:dyDescent="0.2">
      <c r="A156" s="48"/>
      <c r="B156" s="50"/>
      <c r="C156" s="49"/>
      <c r="D156" s="49"/>
      <c r="E156" s="49"/>
      <c r="F156" s="49"/>
      <c r="G156" s="49"/>
      <c r="H156" s="49"/>
      <c r="I156" s="49"/>
      <c r="J156" s="49"/>
      <c r="K156" s="49"/>
      <c r="L156" s="153"/>
      <c r="M156" s="49"/>
      <c r="N156" s="49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2.75" customHeight="1" x14ac:dyDescent="0.2">
      <c r="A157" s="48"/>
      <c r="B157" s="50"/>
      <c r="C157" s="49"/>
      <c r="D157" s="49"/>
      <c r="E157" s="49"/>
      <c r="F157" s="49"/>
      <c r="G157" s="49"/>
      <c r="H157" s="49"/>
      <c r="I157" s="49"/>
      <c r="J157" s="49"/>
      <c r="K157" s="49"/>
      <c r="L157" s="153"/>
      <c r="M157" s="49"/>
      <c r="N157" s="49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2.75" customHeight="1" x14ac:dyDescent="0.2">
      <c r="A158" s="48"/>
      <c r="B158" s="50"/>
      <c r="C158" s="49"/>
      <c r="D158" s="49"/>
      <c r="E158" s="49"/>
      <c r="F158" s="49"/>
      <c r="G158" s="49"/>
      <c r="H158" s="49"/>
      <c r="I158" s="49"/>
      <c r="J158" s="49"/>
      <c r="K158" s="49"/>
      <c r="L158" s="153"/>
      <c r="M158" s="49"/>
      <c r="N158" s="49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2.75" customHeight="1" x14ac:dyDescent="0.2">
      <c r="A159" s="48"/>
      <c r="B159" s="50"/>
      <c r="C159" s="49"/>
      <c r="D159" s="49"/>
      <c r="E159" s="49"/>
      <c r="F159" s="49"/>
      <c r="G159" s="49"/>
      <c r="H159" s="49"/>
      <c r="I159" s="49"/>
      <c r="J159" s="49"/>
      <c r="K159" s="49"/>
      <c r="L159" s="153"/>
      <c r="M159" s="49"/>
      <c r="N159" s="49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2.75" customHeight="1" x14ac:dyDescent="0.2">
      <c r="A160" s="48"/>
      <c r="B160" s="50"/>
      <c r="C160" s="49"/>
      <c r="D160" s="49"/>
      <c r="E160" s="49"/>
      <c r="F160" s="49"/>
      <c r="G160" s="49"/>
      <c r="H160" s="49"/>
      <c r="I160" s="49"/>
      <c r="J160" s="49"/>
      <c r="K160" s="49"/>
      <c r="L160" s="153"/>
      <c r="M160" s="49"/>
      <c r="N160" s="49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2.75" customHeight="1" x14ac:dyDescent="0.2">
      <c r="A161" s="48"/>
      <c r="B161" s="50"/>
      <c r="C161" s="49"/>
      <c r="D161" s="49"/>
      <c r="E161" s="49"/>
      <c r="F161" s="49"/>
      <c r="G161" s="49"/>
      <c r="H161" s="49"/>
      <c r="I161" s="49"/>
      <c r="J161" s="49"/>
      <c r="K161" s="49"/>
      <c r="L161" s="153"/>
      <c r="M161" s="49"/>
      <c r="N161" s="49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2.75" customHeight="1" x14ac:dyDescent="0.2">
      <c r="A162" s="48"/>
      <c r="B162" s="50"/>
      <c r="C162" s="49"/>
      <c r="D162" s="49"/>
      <c r="E162" s="49"/>
      <c r="F162" s="49"/>
      <c r="G162" s="49"/>
      <c r="H162" s="49"/>
      <c r="I162" s="49"/>
      <c r="J162" s="49"/>
      <c r="K162" s="49"/>
      <c r="L162" s="153"/>
      <c r="M162" s="49"/>
      <c r="N162" s="49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2.75" customHeight="1" x14ac:dyDescent="0.2">
      <c r="A163" s="48"/>
      <c r="B163" s="50"/>
      <c r="C163" s="49"/>
      <c r="D163" s="49"/>
      <c r="E163" s="49"/>
      <c r="F163" s="49"/>
      <c r="G163" s="49"/>
      <c r="H163" s="49"/>
      <c r="I163" s="49"/>
      <c r="J163" s="49"/>
      <c r="K163" s="49"/>
      <c r="L163" s="153"/>
      <c r="M163" s="49"/>
      <c r="N163" s="49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2.75" customHeight="1" x14ac:dyDescent="0.2">
      <c r="A164" s="48"/>
      <c r="B164" s="50"/>
      <c r="C164" s="49"/>
      <c r="D164" s="49"/>
      <c r="E164" s="49"/>
      <c r="F164" s="49"/>
      <c r="G164" s="49"/>
      <c r="H164" s="49"/>
      <c r="I164" s="49"/>
      <c r="J164" s="49"/>
      <c r="K164" s="49"/>
      <c r="L164" s="153"/>
      <c r="M164" s="49"/>
      <c r="N164" s="49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2.75" customHeight="1" x14ac:dyDescent="0.2">
      <c r="A165" s="48"/>
      <c r="B165" s="50"/>
      <c r="C165" s="49"/>
      <c r="D165" s="49"/>
      <c r="E165" s="49"/>
      <c r="F165" s="49"/>
      <c r="G165" s="49"/>
      <c r="H165" s="49"/>
      <c r="I165" s="49"/>
      <c r="J165" s="49"/>
      <c r="K165" s="49"/>
      <c r="L165" s="153"/>
      <c r="M165" s="49"/>
      <c r="N165" s="49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2.75" customHeight="1" x14ac:dyDescent="0.2">
      <c r="A166" s="48"/>
      <c r="B166" s="50"/>
      <c r="C166" s="49"/>
      <c r="D166" s="49"/>
      <c r="E166" s="49"/>
      <c r="F166" s="49"/>
      <c r="G166" s="49"/>
      <c r="H166" s="49"/>
      <c r="I166" s="49"/>
      <c r="J166" s="49"/>
      <c r="K166" s="49"/>
      <c r="L166" s="153"/>
      <c r="M166" s="49"/>
      <c r="N166" s="49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2.75" customHeight="1" x14ac:dyDescent="0.2">
      <c r="A167" s="48"/>
      <c r="B167" s="50"/>
      <c r="C167" s="49"/>
      <c r="D167" s="49"/>
      <c r="E167" s="49"/>
      <c r="F167" s="49"/>
      <c r="G167" s="49"/>
      <c r="H167" s="49"/>
      <c r="I167" s="49"/>
      <c r="J167" s="49"/>
      <c r="K167" s="49"/>
      <c r="L167" s="153"/>
      <c r="M167" s="49"/>
      <c r="N167" s="49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2.75" customHeight="1" x14ac:dyDescent="0.2">
      <c r="A168" s="48"/>
      <c r="B168" s="50"/>
      <c r="C168" s="49"/>
      <c r="D168" s="49"/>
      <c r="E168" s="49"/>
      <c r="F168" s="49"/>
      <c r="G168" s="49"/>
      <c r="H168" s="49"/>
      <c r="I168" s="49"/>
      <c r="J168" s="49"/>
      <c r="K168" s="49"/>
      <c r="L168" s="153"/>
      <c r="M168" s="49"/>
      <c r="N168" s="49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2.75" customHeight="1" x14ac:dyDescent="0.2">
      <c r="A169" s="48"/>
      <c r="B169" s="50"/>
      <c r="C169" s="49"/>
      <c r="D169" s="49"/>
      <c r="E169" s="49"/>
      <c r="F169" s="49"/>
      <c r="G169" s="49"/>
      <c r="H169" s="49"/>
      <c r="I169" s="49"/>
      <c r="J169" s="49"/>
      <c r="K169" s="49"/>
      <c r="L169" s="153"/>
      <c r="M169" s="49"/>
      <c r="N169" s="49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2.75" customHeight="1" x14ac:dyDescent="0.2">
      <c r="A170" s="48"/>
      <c r="B170" s="50"/>
      <c r="C170" s="49"/>
      <c r="D170" s="49"/>
      <c r="E170" s="49"/>
      <c r="F170" s="49"/>
      <c r="G170" s="49"/>
      <c r="H170" s="49"/>
      <c r="I170" s="49"/>
      <c r="J170" s="49"/>
      <c r="K170" s="49"/>
      <c r="L170" s="153"/>
      <c r="M170" s="49"/>
      <c r="N170" s="49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2.75" customHeight="1" x14ac:dyDescent="0.2">
      <c r="A171" s="48"/>
      <c r="B171" s="50"/>
      <c r="C171" s="49"/>
      <c r="D171" s="49"/>
      <c r="E171" s="49"/>
      <c r="F171" s="49"/>
      <c r="G171" s="49"/>
      <c r="H171" s="49"/>
      <c r="I171" s="49"/>
      <c r="J171" s="49"/>
      <c r="K171" s="49"/>
      <c r="L171" s="153"/>
      <c r="M171" s="49"/>
      <c r="N171" s="49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2.75" customHeight="1" x14ac:dyDescent="0.2">
      <c r="A172" s="48"/>
      <c r="B172" s="50"/>
      <c r="C172" s="49"/>
      <c r="D172" s="49"/>
      <c r="E172" s="49"/>
      <c r="F172" s="49"/>
      <c r="G172" s="49"/>
      <c r="H172" s="49"/>
      <c r="I172" s="49"/>
      <c r="J172" s="49"/>
      <c r="K172" s="49"/>
      <c r="L172" s="153"/>
      <c r="M172" s="49"/>
      <c r="N172" s="49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2.75" customHeight="1" x14ac:dyDescent="0.2">
      <c r="A173" s="48"/>
      <c r="B173" s="50"/>
      <c r="C173" s="49"/>
      <c r="D173" s="49"/>
      <c r="E173" s="49"/>
      <c r="F173" s="49"/>
      <c r="G173" s="49"/>
      <c r="H173" s="49"/>
      <c r="I173" s="49"/>
      <c r="J173" s="49"/>
      <c r="K173" s="49"/>
      <c r="L173" s="153"/>
      <c r="M173" s="49"/>
      <c r="N173" s="49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2.75" customHeight="1" x14ac:dyDescent="0.2">
      <c r="A174" s="48"/>
      <c r="B174" s="50"/>
      <c r="C174" s="49"/>
      <c r="D174" s="49"/>
      <c r="E174" s="49"/>
      <c r="F174" s="49"/>
      <c r="G174" s="49"/>
      <c r="H174" s="49"/>
      <c r="I174" s="49"/>
      <c r="J174" s="49"/>
      <c r="K174" s="49"/>
      <c r="L174" s="153"/>
      <c r="M174" s="49"/>
      <c r="N174" s="49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2.75" customHeight="1" x14ac:dyDescent="0.2">
      <c r="A175" s="48"/>
      <c r="B175" s="50"/>
      <c r="C175" s="49"/>
      <c r="D175" s="49"/>
      <c r="E175" s="49"/>
      <c r="F175" s="49"/>
      <c r="G175" s="49"/>
      <c r="H175" s="49"/>
      <c r="I175" s="49"/>
      <c r="J175" s="49"/>
      <c r="K175" s="49"/>
      <c r="L175" s="153"/>
      <c r="M175" s="49"/>
      <c r="N175" s="49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2.75" customHeight="1" x14ac:dyDescent="0.2">
      <c r="A176" s="48"/>
      <c r="B176" s="50"/>
      <c r="C176" s="49"/>
      <c r="D176" s="49"/>
      <c r="E176" s="49"/>
      <c r="F176" s="49"/>
      <c r="G176" s="49"/>
      <c r="H176" s="49"/>
      <c r="I176" s="49"/>
      <c r="J176" s="49"/>
      <c r="K176" s="49"/>
      <c r="L176" s="153"/>
      <c r="M176" s="49"/>
      <c r="N176" s="49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2.75" customHeight="1" x14ac:dyDescent="0.2">
      <c r="A177" s="48"/>
      <c r="B177" s="50"/>
      <c r="C177" s="49"/>
      <c r="D177" s="49"/>
      <c r="E177" s="49"/>
      <c r="F177" s="49"/>
      <c r="G177" s="49"/>
      <c r="H177" s="49"/>
      <c r="I177" s="49"/>
      <c r="J177" s="49"/>
      <c r="K177" s="49"/>
      <c r="L177" s="153"/>
      <c r="M177" s="49"/>
      <c r="N177" s="49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2.75" customHeight="1" x14ac:dyDescent="0.2">
      <c r="A178" s="48"/>
      <c r="B178" s="50"/>
      <c r="C178" s="49"/>
      <c r="D178" s="49"/>
      <c r="E178" s="49"/>
      <c r="F178" s="49"/>
      <c r="G178" s="49"/>
      <c r="H178" s="49"/>
      <c r="I178" s="49"/>
      <c r="J178" s="49"/>
      <c r="K178" s="49"/>
      <c r="L178" s="153"/>
      <c r="M178" s="49"/>
      <c r="N178" s="49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2.75" customHeight="1" x14ac:dyDescent="0.2">
      <c r="A179" s="48"/>
      <c r="B179" s="50"/>
      <c r="C179" s="49"/>
      <c r="D179" s="49"/>
      <c r="E179" s="49"/>
      <c r="F179" s="49"/>
      <c r="G179" s="49"/>
      <c r="H179" s="49"/>
      <c r="I179" s="49"/>
      <c r="J179" s="49"/>
      <c r="K179" s="49"/>
      <c r="L179" s="153"/>
      <c r="M179" s="49"/>
      <c r="N179" s="49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2.75" customHeight="1" x14ac:dyDescent="0.2">
      <c r="A180" s="48"/>
      <c r="B180" s="50"/>
      <c r="C180" s="49"/>
      <c r="D180" s="49"/>
      <c r="E180" s="49"/>
      <c r="F180" s="49"/>
      <c r="G180" s="49"/>
      <c r="H180" s="49"/>
      <c r="I180" s="49"/>
      <c r="J180" s="49"/>
      <c r="K180" s="49"/>
      <c r="L180" s="153"/>
      <c r="M180" s="49"/>
      <c r="N180" s="49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2.75" customHeight="1" x14ac:dyDescent="0.2">
      <c r="A181" s="48"/>
      <c r="B181" s="50"/>
      <c r="C181" s="49"/>
      <c r="D181" s="49"/>
      <c r="E181" s="49"/>
      <c r="F181" s="49"/>
      <c r="G181" s="49"/>
      <c r="H181" s="49"/>
      <c r="I181" s="49"/>
      <c r="J181" s="49"/>
      <c r="K181" s="49"/>
      <c r="L181" s="153"/>
      <c r="M181" s="49"/>
      <c r="N181" s="49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2.75" customHeight="1" x14ac:dyDescent="0.2">
      <c r="A182" s="48"/>
      <c r="B182" s="50"/>
      <c r="C182" s="49"/>
      <c r="D182" s="49"/>
      <c r="E182" s="49"/>
      <c r="F182" s="49"/>
      <c r="G182" s="49"/>
      <c r="H182" s="49"/>
      <c r="I182" s="49"/>
      <c r="J182" s="49"/>
      <c r="K182" s="49"/>
      <c r="L182" s="153"/>
      <c r="M182" s="49"/>
      <c r="N182" s="49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2.75" customHeight="1" x14ac:dyDescent="0.2">
      <c r="A183" s="48"/>
      <c r="B183" s="50"/>
      <c r="C183" s="49"/>
      <c r="D183" s="49"/>
      <c r="E183" s="49"/>
      <c r="F183" s="49"/>
      <c r="G183" s="49"/>
      <c r="H183" s="49"/>
      <c r="I183" s="49"/>
      <c r="J183" s="49"/>
      <c r="K183" s="49"/>
      <c r="L183" s="153"/>
      <c r="M183" s="49"/>
      <c r="N183" s="49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2.75" customHeight="1" x14ac:dyDescent="0.2">
      <c r="A184" s="48"/>
      <c r="B184" s="50"/>
      <c r="C184" s="49"/>
      <c r="D184" s="49"/>
      <c r="E184" s="49"/>
      <c r="F184" s="49"/>
      <c r="G184" s="49"/>
      <c r="H184" s="49"/>
      <c r="I184" s="49"/>
      <c r="J184" s="49"/>
      <c r="K184" s="49"/>
      <c r="L184" s="153"/>
      <c r="M184" s="49"/>
      <c r="N184" s="49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2.75" customHeight="1" x14ac:dyDescent="0.2">
      <c r="A185" s="48"/>
      <c r="B185" s="50"/>
      <c r="C185" s="49"/>
      <c r="D185" s="49"/>
      <c r="E185" s="49"/>
      <c r="F185" s="49"/>
      <c r="G185" s="49"/>
      <c r="H185" s="49"/>
      <c r="I185" s="49"/>
      <c r="J185" s="49"/>
      <c r="K185" s="49"/>
      <c r="L185" s="153"/>
      <c r="M185" s="49"/>
      <c r="N185" s="49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2.75" customHeight="1" x14ac:dyDescent="0.2">
      <c r="A186" s="48"/>
      <c r="B186" s="50"/>
      <c r="C186" s="49"/>
      <c r="D186" s="49"/>
      <c r="E186" s="49"/>
      <c r="F186" s="49"/>
      <c r="G186" s="49"/>
      <c r="H186" s="49"/>
      <c r="I186" s="49"/>
      <c r="J186" s="49"/>
      <c r="K186" s="49"/>
      <c r="L186" s="153"/>
      <c r="M186" s="49"/>
      <c r="N186" s="49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2.75" customHeight="1" x14ac:dyDescent="0.2">
      <c r="A187" s="48"/>
      <c r="B187" s="50"/>
      <c r="C187" s="49"/>
      <c r="D187" s="49"/>
      <c r="E187" s="49"/>
      <c r="F187" s="49"/>
      <c r="G187" s="49"/>
      <c r="H187" s="49"/>
      <c r="I187" s="49"/>
      <c r="J187" s="49"/>
      <c r="K187" s="49"/>
      <c r="L187" s="153"/>
      <c r="M187" s="49"/>
      <c r="N187" s="49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2.75" customHeight="1" x14ac:dyDescent="0.2">
      <c r="A188" s="48"/>
      <c r="B188" s="50"/>
      <c r="C188" s="49"/>
      <c r="D188" s="49"/>
      <c r="E188" s="49"/>
      <c r="F188" s="49"/>
      <c r="G188" s="49"/>
      <c r="H188" s="49"/>
      <c r="I188" s="49"/>
      <c r="J188" s="49"/>
      <c r="K188" s="49"/>
      <c r="L188" s="153"/>
      <c r="M188" s="49"/>
      <c r="N188" s="49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2.75" customHeight="1" x14ac:dyDescent="0.2">
      <c r="A189" s="48"/>
      <c r="B189" s="50"/>
      <c r="C189" s="49"/>
      <c r="D189" s="49"/>
      <c r="E189" s="49"/>
      <c r="F189" s="49"/>
      <c r="G189" s="49"/>
      <c r="H189" s="49"/>
      <c r="I189" s="49"/>
      <c r="J189" s="49"/>
      <c r="K189" s="49"/>
      <c r="L189" s="153"/>
      <c r="M189" s="49"/>
      <c r="N189" s="49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2.75" customHeight="1" x14ac:dyDescent="0.2">
      <c r="A190" s="48"/>
      <c r="B190" s="50"/>
      <c r="C190" s="49"/>
      <c r="D190" s="49"/>
      <c r="E190" s="49"/>
      <c r="F190" s="49"/>
      <c r="G190" s="49"/>
      <c r="H190" s="49"/>
      <c r="I190" s="49"/>
      <c r="J190" s="49"/>
      <c r="K190" s="49"/>
      <c r="L190" s="153"/>
      <c r="M190" s="49"/>
      <c r="N190" s="49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2.75" customHeight="1" x14ac:dyDescent="0.2">
      <c r="A191" s="48"/>
      <c r="B191" s="50"/>
      <c r="C191" s="49"/>
      <c r="D191" s="49"/>
      <c r="E191" s="49"/>
      <c r="F191" s="49"/>
      <c r="G191" s="49"/>
      <c r="H191" s="49"/>
      <c r="I191" s="49"/>
      <c r="J191" s="49"/>
      <c r="K191" s="49"/>
      <c r="L191" s="153"/>
      <c r="M191" s="49"/>
      <c r="N191" s="49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2.75" customHeight="1" x14ac:dyDescent="0.2">
      <c r="A192" s="48"/>
      <c r="B192" s="50"/>
      <c r="C192" s="49"/>
      <c r="D192" s="49"/>
      <c r="E192" s="49"/>
      <c r="F192" s="49"/>
      <c r="G192" s="49"/>
      <c r="H192" s="49"/>
      <c r="I192" s="49"/>
      <c r="J192" s="49"/>
      <c r="K192" s="49"/>
      <c r="L192" s="153"/>
      <c r="M192" s="49"/>
      <c r="N192" s="49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2.75" customHeight="1" x14ac:dyDescent="0.2">
      <c r="A193" s="48"/>
      <c r="B193" s="50"/>
      <c r="C193" s="49"/>
      <c r="D193" s="49"/>
      <c r="E193" s="49"/>
      <c r="F193" s="49"/>
      <c r="G193" s="49"/>
      <c r="H193" s="49"/>
      <c r="I193" s="49"/>
      <c r="J193" s="49"/>
      <c r="K193" s="49"/>
      <c r="L193" s="50"/>
      <c r="M193" s="49"/>
      <c r="N193" s="49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2.75" customHeight="1" x14ac:dyDescent="0.2">
      <c r="A194" s="48"/>
      <c r="B194" s="50"/>
      <c r="C194" s="49"/>
      <c r="D194" s="49"/>
      <c r="E194" s="49"/>
      <c r="F194" s="49"/>
      <c r="G194" s="49"/>
      <c r="H194" s="49"/>
      <c r="I194" s="49"/>
      <c r="J194" s="49"/>
      <c r="K194" s="49"/>
      <c r="L194" s="50"/>
      <c r="M194" s="49"/>
      <c r="N194" s="49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2.75" customHeight="1" x14ac:dyDescent="0.2">
      <c r="A195" s="48"/>
      <c r="B195" s="50"/>
      <c r="C195" s="49"/>
      <c r="D195" s="49"/>
      <c r="E195" s="49"/>
      <c r="F195" s="49"/>
      <c r="G195" s="49"/>
      <c r="H195" s="49"/>
      <c r="I195" s="49"/>
      <c r="J195" s="49"/>
      <c r="K195" s="49"/>
      <c r="L195" s="50"/>
      <c r="M195" s="49"/>
      <c r="N195" s="49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2.75" customHeight="1" x14ac:dyDescent="0.2">
      <c r="A196" s="48"/>
      <c r="B196" s="50"/>
      <c r="C196" s="49"/>
      <c r="D196" s="49"/>
      <c r="E196" s="49"/>
      <c r="F196" s="49"/>
      <c r="G196" s="49"/>
      <c r="H196" s="49"/>
      <c r="I196" s="49"/>
      <c r="J196" s="49"/>
      <c r="K196" s="49"/>
      <c r="L196" s="50"/>
      <c r="M196" s="49"/>
      <c r="N196" s="49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2.75" customHeight="1" x14ac:dyDescent="0.2">
      <c r="A197" s="48"/>
      <c r="B197" s="50"/>
      <c r="C197" s="49"/>
      <c r="D197" s="49"/>
      <c r="E197" s="49"/>
      <c r="F197" s="49"/>
      <c r="G197" s="49"/>
      <c r="H197" s="49"/>
      <c r="I197" s="49"/>
      <c r="J197" s="49"/>
      <c r="K197" s="49"/>
      <c r="L197" s="50"/>
      <c r="M197" s="49"/>
      <c r="N197" s="49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2.75" customHeight="1" x14ac:dyDescent="0.2">
      <c r="A198" s="48"/>
      <c r="B198" s="50"/>
      <c r="C198" s="49"/>
      <c r="D198" s="49"/>
      <c r="E198" s="49"/>
      <c r="F198" s="49"/>
      <c r="G198" s="49"/>
      <c r="H198" s="49"/>
      <c r="I198" s="49"/>
      <c r="J198" s="49"/>
      <c r="K198" s="49"/>
      <c r="L198" s="50"/>
      <c r="M198" s="49"/>
      <c r="N198" s="49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2.75" customHeight="1" x14ac:dyDescent="0.2">
      <c r="A199" s="48"/>
      <c r="B199" s="50"/>
      <c r="C199" s="49"/>
      <c r="D199" s="49"/>
      <c r="E199" s="49"/>
      <c r="F199" s="49"/>
      <c r="G199" s="49"/>
      <c r="H199" s="49"/>
      <c r="I199" s="49"/>
      <c r="J199" s="49"/>
      <c r="K199" s="49"/>
      <c r="L199" s="50"/>
      <c r="M199" s="49"/>
      <c r="N199" s="49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2.75" customHeight="1" x14ac:dyDescent="0.2">
      <c r="A200" s="48"/>
      <c r="B200" s="50"/>
      <c r="C200" s="49"/>
      <c r="D200" s="49"/>
      <c r="E200" s="49"/>
      <c r="F200" s="49"/>
      <c r="G200" s="49"/>
      <c r="H200" s="49"/>
      <c r="I200" s="49"/>
      <c r="J200" s="49"/>
      <c r="K200" s="49"/>
      <c r="L200" s="50"/>
      <c r="M200" s="49"/>
      <c r="N200" s="49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2.75" customHeight="1" x14ac:dyDescent="0.2">
      <c r="A201" s="48"/>
      <c r="B201" s="50"/>
      <c r="C201" s="49"/>
      <c r="D201" s="49"/>
      <c r="E201" s="49"/>
      <c r="F201" s="49"/>
      <c r="G201" s="49"/>
      <c r="H201" s="49"/>
      <c r="I201" s="49"/>
      <c r="J201" s="49"/>
      <c r="K201" s="49"/>
      <c r="L201" s="50"/>
      <c r="M201" s="49"/>
      <c r="N201" s="49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2.75" customHeight="1" x14ac:dyDescent="0.2">
      <c r="A202" s="48"/>
      <c r="B202" s="50"/>
      <c r="C202" s="49"/>
      <c r="D202" s="49"/>
      <c r="E202" s="49"/>
      <c r="F202" s="49"/>
      <c r="G202" s="49"/>
      <c r="H202" s="49"/>
      <c r="I202" s="49"/>
      <c r="J202" s="49"/>
      <c r="K202" s="49"/>
      <c r="L202" s="50"/>
      <c r="M202" s="49"/>
      <c r="N202" s="49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2.75" customHeight="1" x14ac:dyDescent="0.2">
      <c r="A203" s="48"/>
      <c r="B203" s="50"/>
      <c r="C203" s="49"/>
      <c r="D203" s="49"/>
      <c r="E203" s="49"/>
      <c r="F203" s="49"/>
      <c r="G203" s="49"/>
      <c r="H203" s="49"/>
      <c r="I203" s="49"/>
      <c r="J203" s="49"/>
      <c r="K203" s="49"/>
      <c r="L203" s="50"/>
      <c r="M203" s="49"/>
      <c r="N203" s="49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2.75" customHeight="1" x14ac:dyDescent="0.2">
      <c r="A204" s="48"/>
      <c r="B204" s="50"/>
      <c r="C204" s="49"/>
      <c r="D204" s="49"/>
      <c r="E204" s="49"/>
      <c r="F204" s="49"/>
      <c r="G204" s="49"/>
      <c r="H204" s="49"/>
      <c r="I204" s="49"/>
      <c r="J204" s="49"/>
      <c r="K204" s="49"/>
      <c r="L204" s="50"/>
      <c r="M204" s="49"/>
      <c r="N204" s="49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2.75" customHeight="1" x14ac:dyDescent="0.2">
      <c r="A205" s="48"/>
      <c r="B205" s="50"/>
      <c r="C205" s="49"/>
      <c r="D205" s="49"/>
      <c r="E205" s="49"/>
      <c r="F205" s="49"/>
      <c r="G205" s="49"/>
      <c r="H205" s="49"/>
      <c r="I205" s="49"/>
      <c r="J205" s="49"/>
      <c r="K205" s="49"/>
      <c r="L205" s="50"/>
      <c r="M205" s="49"/>
      <c r="N205" s="49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2.75" customHeight="1" x14ac:dyDescent="0.2">
      <c r="A206" s="48"/>
      <c r="B206" s="50"/>
      <c r="C206" s="49"/>
      <c r="D206" s="49"/>
      <c r="E206" s="49"/>
      <c r="F206" s="49"/>
      <c r="G206" s="49"/>
      <c r="H206" s="49"/>
      <c r="I206" s="49"/>
      <c r="J206" s="49"/>
      <c r="K206" s="49"/>
      <c r="L206" s="50"/>
      <c r="M206" s="49"/>
      <c r="N206" s="49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2.75" customHeight="1" x14ac:dyDescent="0.2">
      <c r="A207" s="48"/>
      <c r="B207" s="50"/>
      <c r="C207" s="49"/>
      <c r="D207" s="49"/>
      <c r="E207" s="49"/>
      <c r="F207" s="49"/>
      <c r="G207" s="49"/>
      <c r="H207" s="49"/>
      <c r="I207" s="49"/>
      <c r="J207" s="49"/>
      <c r="K207" s="49"/>
      <c r="L207" s="50"/>
      <c r="M207" s="49"/>
      <c r="N207" s="49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2.75" customHeight="1" x14ac:dyDescent="0.2">
      <c r="A208" s="48"/>
      <c r="B208" s="50"/>
      <c r="C208" s="49"/>
      <c r="D208" s="49"/>
      <c r="E208" s="49"/>
      <c r="F208" s="49"/>
      <c r="G208" s="49"/>
      <c r="H208" s="49"/>
      <c r="I208" s="49"/>
      <c r="J208" s="49"/>
      <c r="K208" s="49"/>
      <c r="L208" s="50"/>
      <c r="M208" s="49"/>
      <c r="N208" s="49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2.75" customHeight="1" x14ac:dyDescent="0.2">
      <c r="A209" s="48"/>
      <c r="B209" s="50"/>
      <c r="C209" s="49"/>
      <c r="D209" s="49"/>
      <c r="E209" s="49"/>
      <c r="F209" s="49"/>
      <c r="G209" s="49"/>
      <c r="H209" s="49"/>
      <c r="I209" s="49"/>
      <c r="J209" s="49"/>
      <c r="K209" s="49"/>
      <c r="L209" s="50"/>
      <c r="M209" s="49"/>
      <c r="N209" s="49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2.75" customHeight="1" x14ac:dyDescent="0.2">
      <c r="A210" s="48"/>
      <c r="B210" s="50"/>
      <c r="C210" s="49"/>
      <c r="D210" s="49"/>
      <c r="E210" s="49"/>
      <c r="F210" s="49"/>
      <c r="G210" s="49"/>
      <c r="H210" s="49"/>
      <c r="I210" s="49"/>
      <c r="J210" s="49"/>
      <c r="K210" s="49"/>
      <c r="L210" s="50"/>
      <c r="M210" s="49"/>
      <c r="N210" s="49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2.75" customHeight="1" x14ac:dyDescent="0.2">
      <c r="A211" s="48"/>
      <c r="B211" s="50"/>
      <c r="C211" s="49"/>
      <c r="D211" s="49"/>
      <c r="E211" s="49"/>
      <c r="F211" s="49"/>
      <c r="G211" s="49"/>
      <c r="H211" s="49"/>
      <c r="I211" s="49"/>
      <c r="J211" s="49"/>
      <c r="K211" s="49"/>
      <c r="L211" s="50"/>
      <c r="M211" s="49"/>
      <c r="N211" s="49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2.75" customHeight="1" x14ac:dyDescent="0.2">
      <c r="A212" s="48"/>
      <c r="B212" s="50"/>
      <c r="C212" s="49"/>
      <c r="D212" s="49"/>
      <c r="E212" s="49"/>
      <c r="F212" s="49"/>
      <c r="G212" s="49"/>
      <c r="H212" s="49"/>
      <c r="I212" s="49"/>
      <c r="J212" s="49"/>
      <c r="K212" s="49"/>
      <c r="L212" s="50"/>
      <c r="M212" s="49"/>
      <c r="N212" s="49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2.75" customHeight="1" x14ac:dyDescent="0.2">
      <c r="A213" s="48"/>
      <c r="B213" s="50"/>
      <c r="C213" s="49"/>
      <c r="D213" s="49"/>
      <c r="E213" s="49"/>
      <c r="F213" s="49"/>
      <c r="G213" s="49"/>
      <c r="H213" s="49"/>
      <c r="I213" s="49"/>
      <c r="J213" s="49"/>
      <c r="K213" s="49"/>
      <c r="L213" s="50"/>
      <c r="M213" s="49"/>
      <c r="N213" s="49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2.75" customHeight="1" x14ac:dyDescent="0.2">
      <c r="A214" s="48"/>
      <c r="B214" s="50"/>
      <c r="C214" s="49"/>
      <c r="D214" s="49"/>
      <c r="E214" s="49"/>
      <c r="F214" s="49"/>
      <c r="G214" s="49"/>
      <c r="H214" s="49"/>
      <c r="I214" s="49"/>
      <c r="J214" s="49"/>
      <c r="K214" s="49"/>
      <c r="L214" s="50"/>
      <c r="M214" s="49"/>
      <c r="N214" s="49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2.75" customHeight="1" x14ac:dyDescent="0.2">
      <c r="A215" s="48"/>
      <c r="B215" s="50"/>
      <c r="C215" s="49"/>
      <c r="D215" s="49"/>
      <c r="E215" s="49"/>
      <c r="F215" s="49"/>
      <c r="G215" s="49"/>
      <c r="H215" s="49"/>
      <c r="I215" s="49"/>
      <c r="J215" s="49"/>
      <c r="K215" s="49"/>
      <c r="L215" s="50"/>
      <c r="M215" s="49"/>
      <c r="N215" s="49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2.75" customHeight="1" x14ac:dyDescent="0.2">
      <c r="A216" s="48"/>
      <c r="B216" s="50"/>
      <c r="C216" s="49"/>
      <c r="D216" s="49"/>
      <c r="E216" s="49"/>
      <c r="F216" s="49"/>
      <c r="G216" s="49"/>
      <c r="H216" s="49"/>
      <c r="I216" s="49"/>
      <c r="J216" s="49"/>
      <c r="K216" s="49"/>
      <c r="L216" s="50"/>
      <c r="M216" s="49"/>
      <c r="N216" s="49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2.75" customHeight="1" x14ac:dyDescent="0.2">
      <c r="A217" s="48"/>
      <c r="B217" s="50"/>
      <c r="C217" s="49"/>
      <c r="D217" s="49"/>
      <c r="E217" s="49"/>
      <c r="F217" s="49"/>
      <c r="G217" s="49"/>
      <c r="H217" s="49"/>
      <c r="I217" s="49"/>
      <c r="J217" s="49"/>
      <c r="K217" s="49"/>
      <c r="L217" s="50"/>
      <c r="M217" s="49"/>
      <c r="N217" s="49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2.75" customHeight="1" x14ac:dyDescent="0.2">
      <c r="A218" s="48"/>
      <c r="B218" s="50"/>
      <c r="C218" s="49"/>
      <c r="D218" s="49"/>
      <c r="E218" s="49"/>
      <c r="F218" s="49"/>
      <c r="G218" s="49"/>
      <c r="H218" s="49"/>
      <c r="I218" s="49"/>
      <c r="J218" s="49"/>
      <c r="K218" s="49"/>
      <c r="L218" s="50"/>
      <c r="M218" s="49"/>
      <c r="N218" s="49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2.75" customHeight="1" x14ac:dyDescent="0.2">
      <c r="A219" s="48"/>
      <c r="B219" s="50"/>
      <c r="C219" s="49"/>
      <c r="D219" s="49"/>
      <c r="E219" s="49"/>
      <c r="F219" s="49"/>
      <c r="G219" s="49"/>
      <c r="H219" s="49"/>
      <c r="I219" s="49"/>
      <c r="J219" s="49"/>
      <c r="K219" s="49"/>
      <c r="L219" s="50"/>
      <c r="M219" s="49"/>
      <c r="N219" s="49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2.75" customHeight="1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2.75" customHeight="1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2.75" customHeight="1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2.75" customHeight="1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2.75" customHeight="1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2.75" customHeight="1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2.75" customHeight="1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2.75" customHeight="1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2.75" customHeight="1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2.75" customHeight="1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2.75" customHeight="1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2.75" customHeight="1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2.75" customHeight="1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2.75" customHeight="1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2.75" customHeight="1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2.75" customHeight="1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2.75" customHeight="1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2.75" customHeight="1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2.75" customHeight="1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2.75" customHeight="1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2.75" customHeight="1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2.75" customHeight="1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2.75" customHeight="1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2.75" customHeight="1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2.75" customHeight="1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2.75" customHeight="1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2.75" customHeight="1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2.75" customHeight="1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2.75" customHeight="1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2.75" customHeight="1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2.75" customHeight="1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2.75" customHeight="1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2.75" customHeight="1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2.75" customHeight="1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2.75" customHeight="1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2.75" customHeight="1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2.75" customHeight="1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2.75" customHeight="1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2.75" customHeight="1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2.75" customHeight="1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2.75" customHeight="1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2.75" customHeight="1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2.75" customHeight="1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2.75" customHeight="1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2.75" customHeight="1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2.75" customHeight="1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2.75" customHeight="1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2.75" customHeight="1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2.75" customHeight="1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2.75" customHeight="1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2.75" customHeight="1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2.75" customHeight="1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2.75" customHeight="1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2.7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2.7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2.7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2.7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2.7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2.7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2.7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2.7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2.7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2.7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2.7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2.7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2.7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2.7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2.7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2.7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2.7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2.7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2.7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2.7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2.7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2.7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2.7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2.7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2.7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2.7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2.7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2.7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2.7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2.7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2.7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2.7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2.7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2.7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2.7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2.7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2.7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2.7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2.7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2.7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2.7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2.7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2.7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2.7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2.7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2.7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2.7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2.7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2.7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2.7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2.7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2.7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2.7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2.7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2.7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2.7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2.7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2.7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2.7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2.7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2.7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2.7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2.7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2.7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2.7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2.7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2.7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2.7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2.7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2.7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2.7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2.7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2.7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2.7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2.7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2.7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2.7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2.7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2.7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2.7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2.7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2.7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2.7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2.7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2.7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2.7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2.7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2.7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2.7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2.7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2.7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2.7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2.7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2.7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2.7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2.7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2.7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2.7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2.7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2.7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2.7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2.7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2.7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2.7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2.7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2.7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2.7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2.7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2.7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2.7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2.7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2.7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2.7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2.7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2.7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2.7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2.7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2.7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2.7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2.7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2.7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2.7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2.7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2.7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2.7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2.7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2.7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2.7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2.7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2.7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2.7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2.7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2.7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2.7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2.7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2.7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2.7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2.7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2.7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2.7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2.7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2.7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2.7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2.7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2.7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2.7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2.7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2.7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2.7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2.7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2.7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2.7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2.7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2.7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2.7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2.7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2.7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2.7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2.7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2.7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2.7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2.7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2.7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2.7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2.7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2.7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2.7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2.7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2.7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2.7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2.7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2.7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2.7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2.7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2.7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2.7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2.7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2.7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2.7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2.7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2.7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2.7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2.7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2.7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2.7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2.7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2.7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2.7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2.7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2.7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2.7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2.7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2.7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2.7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2.7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2.7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2.7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2.7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2.7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2.7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2.7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2.7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2.7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2.7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2.7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2.7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2.7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2.7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2.7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2.7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2.7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2.7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2.7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2.7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2.7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2.7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2.7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2.7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2.7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2.7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2.7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2.7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2.7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2.7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2.7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2.7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2.7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2.7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2.7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2.7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2.7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2.7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2.7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2.7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2.7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2.7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2.7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2.7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2.7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2.7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2.7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2.7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2.7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2.7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2.7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2.7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2.7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2.7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2.7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2.7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2.7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2.7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2.7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2.7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2.7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2.7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2.7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2.7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2.7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2.7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2.7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2.7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2.7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2.7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2.7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2.7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2.7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2.7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2.7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2.7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2.7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2.7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2.7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2.7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2.7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2.7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2.7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2.7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2.7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2.7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2.7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2.7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2.7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2.7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2.7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2.7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2.7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2.7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2.7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2.7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2.7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2.7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2.7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2.7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2.7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2.7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2.7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2.7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2.7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2.7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2.7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2.7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2.7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2.7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2.7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2.7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2.7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2.7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2.7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2.7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2.7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2.7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2.7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2.7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2.7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2.7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2.7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2.7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2.7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2.7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2.7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2.7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2.7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2.7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2.7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2.7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2.7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2.7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2.7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2.7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2.7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2.7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2.7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2.7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2.7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2.7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2.7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2.7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2.7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2.7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2.7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2.7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2.7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2.7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2.7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2.7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2.7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2.7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2.7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2.7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2.7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2.7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2.7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2.7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2.7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2.7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2.7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2.7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2.7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2.7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2.7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2.7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2.7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2.7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2.7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2.7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2.7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2.7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2.7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2.7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2.7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2.7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2.7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2.7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2.7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2.7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2.7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2.7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2.7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2.7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2.7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2.7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2.7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2.7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2.7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2.7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2.7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2.7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2.7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2.7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2.7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2.7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2.7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2.7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2.7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2.7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2.7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2.7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2.7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2.7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2.7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2.7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2.7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2.7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2.7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2.7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2.7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2.7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2.7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2.7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2.7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2.7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2.7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2.7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2.7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2.7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2.7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2.7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2.7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2.7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2.7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2.7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2.7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2.7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2.7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2.7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2.7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2.7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2.7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2.7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2.7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2.7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2.7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2.7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2.7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2.7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2.7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2.7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2.7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2.7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2.7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2.7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2.7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2.7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2.7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2.7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2.7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2.7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2.7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2.7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2.7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2.7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2.7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2.7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2.7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2.7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2.7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2.7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2.7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2.7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2.7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2.7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2.7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2.7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2.7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2.7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2.7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2.7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2.7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2.7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2.7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2.7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2.7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2.7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2.7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2.7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2.7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2.7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2.7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2.7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2.7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2.7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2.7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2.7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2.7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2.7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2.7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2.7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2.7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2.7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2.7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2.7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2.7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2.7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2.7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2.7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2.7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2.7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2.7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2.7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2.7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2.7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2.7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2.7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2.7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2.7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2.7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2.7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2.7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2.7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2.7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2.7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2.7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2.7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2.7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2.7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2.7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2.7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2.7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2.7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2.7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2.7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2.7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2.7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2.7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2.7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2.7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2.7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2.7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2.7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2.7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2.7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2.7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2.7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2.7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2.7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2.7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2.7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2.7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2.7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2.7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2.7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2.7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2.7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2.7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2.7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2.7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2.7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2.7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2.7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2.7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2.7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2.7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2.7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2.7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2.7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2.7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2.7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2.7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2.7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2.7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2.7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2.7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2.7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2.7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2.7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2.7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2.7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2.7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2.7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2.7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2.7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2.7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2.7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2.7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2.7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2.7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2.7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2.7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2.7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2.7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2.7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2.7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2.7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2.7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2.7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2.7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2.7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2.7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2.7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2.7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2.7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2.7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2.7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2.7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2.7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2.7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2.7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2.7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2.7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2.7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2.7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2.7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2.7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2.7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2.7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2.7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2.7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2.7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2.7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2.7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2.7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2.7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2.7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2.7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2.7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2.7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2.7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2.7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2.7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2.7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2.7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2.7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2.7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2.7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2.7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2.7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2.7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2.7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2.7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2.7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2.7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2.7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2.7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2.7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2.7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2.7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2.7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2.7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2.7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2.7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2.7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2.7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2.7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2.7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2.7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2.7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2.7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2.7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2.7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2.7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2.7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2.7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2.7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2.7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2.7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2.7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2.7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2.7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2.7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2.7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2.7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2.7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2.7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2.7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2.7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2.7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2.7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2.7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2.7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2.7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2.7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2.7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2.7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2.7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2.7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2.7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2.7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2.7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2.7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2.7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2.7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2.7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2.7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2.7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2.7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2.7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2.7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2.7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2.7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2.7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2.7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2.7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2.7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2.7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2.7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2.7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2.7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2.7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2.7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2.7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2.7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2.7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2.7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2.7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2.7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2.7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2.7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2.7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2.7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2.7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2.7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2.7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2.7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2.7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2.7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2.7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2.7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2.7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2.7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2.7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2.7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2.7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2.7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2.7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2.7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2.7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</sheetData>
  <conditionalFormatting sqref="L31:L192">
    <cfRule type="cellIs" dxfId="1" priority="1" stopIfTrue="1" operator="equal">
      <formula>1</formula>
    </cfRule>
  </conditionalFormatting>
  <hyperlinks>
    <hyperlink ref="A5" location="INDICE!A8" display="VOLVER AL INDICE" xr:uid="{2DCC9C73-EF00-4608-8D01-2A3CC7E74678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996"/>
  <sheetViews>
    <sheetView zoomScale="130" zoomScaleNormal="130" workbookViewId="0">
      <pane xSplit="1" ySplit="9" topLeftCell="B43" activePane="bottomRight" state="frozen"/>
      <selection pane="topRight" activeCell="B1" sqref="B1"/>
      <selection pane="bottomLeft" activeCell="A10" sqref="A10"/>
      <selection pane="bottomRight" activeCell="A4" sqref="A4"/>
    </sheetView>
  </sheetViews>
  <sheetFormatPr baseColWidth="10" defaultColWidth="14.42578125" defaultRowHeight="15" customHeight="1" x14ac:dyDescent="0.2"/>
  <cols>
    <col min="1" max="1" width="9.85546875" style="132" customWidth="1"/>
    <col min="2" max="12" width="12.28515625" style="132" customWidth="1"/>
    <col min="13" max="13" width="11.42578125" style="119" customWidth="1"/>
    <col min="14" max="16384" width="14.42578125" style="119"/>
  </cols>
  <sheetData>
    <row r="1" spans="1:13" ht="3" customHeight="1" x14ac:dyDescent="0.2">
      <c r="A1" s="29"/>
      <c r="B1" s="258"/>
      <c r="C1" s="258"/>
      <c r="D1" s="258"/>
      <c r="E1" s="258"/>
      <c r="F1" s="258"/>
      <c r="G1" s="258"/>
      <c r="H1" s="429"/>
      <c r="I1" s="389"/>
      <c r="J1" s="131"/>
      <c r="K1" s="131"/>
      <c r="L1" s="280"/>
      <c r="M1" s="260"/>
    </row>
    <row r="2" spans="1:13" ht="11.25" x14ac:dyDescent="0.2">
      <c r="A2" s="45" t="s">
        <v>14</v>
      </c>
      <c r="B2" s="361" t="s">
        <v>147</v>
      </c>
      <c r="C2" s="336"/>
      <c r="D2" s="336"/>
      <c r="E2" s="336"/>
      <c r="F2" s="336"/>
      <c r="G2" s="336"/>
      <c r="H2" s="336"/>
      <c r="I2" s="336"/>
      <c r="J2" s="336"/>
      <c r="K2" s="336"/>
      <c r="L2" s="311"/>
      <c r="M2" s="260"/>
    </row>
    <row r="3" spans="1:13" ht="11.25" x14ac:dyDescent="0.2">
      <c r="A3" s="45" t="s">
        <v>17</v>
      </c>
      <c r="B3" s="361" t="s">
        <v>137</v>
      </c>
      <c r="C3" s="336"/>
      <c r="D3" s="336"/>
      <c r="E3" s="336"/>
      <c r="F3" s="336"/>
      <c r="G3" s="336"/>
      <c r="H3" s="336"/>
      <c r="I3" s="336"/>
      <c r="J3" s="336"/>
      <c r="K3" s="336"/>
      <c r="L3" s="311"/>
      <c r="M3" s="260"/>
    </row>
    <row r="4" spans="1:13" ht="22.5" x14ac:dyDescent="0.2">
      <c r="A4" s="296" t="s">
        <v>185</v>
      </c>
      <c r="B4" s="547"/>
      <c r="C4" s="548"/>
      <c r="D4" s="548"/>
      <c r="E4" s="548"/>
      <c r="F4" s="548"/>
      <c r="G4" s="548"/>
      <c r="H4" s="548"/>
      <c r="I4" s="548"/>
      <c r="J4" s="548"/>
      <c r="K4" s="548"/>
      <c r="L4" s="549"/>
      <c r="M4" s="260"/>
    </row>
    <row r="5" spans="1:13" ht="3.75" customHeight="1" x14ac:dyDescent="0.2">
      <c r="A5" s="47"/>
      <c r="B5" s="282"/>
      <c r="C5" s="283"/>
      <c r="D5" s="283"/>
      <c r="E5" s="283"/>
      <c r="F5" s="283"/>
      <c r="G5" s="283"/>
      <c r="H5" s="283"/>
      <c r="I5" s="283"/>
      <c r="J5" s="283"/>
      <c r="K5" s="283"/>
      <c r="L5" s="284"/>
      <c r="M5" s="260"/>
    </row>
    <row r="6" spans="1:13" ht="22.5" x14ac:dyDescent="0.2">
      <c r="A6" s="38" t="s">
        <v>36</v>
      </c>
      <c r="B6" s="285" t="s">
        <v>138</v>
      </c>
      <c r="C6" s="286" t="s">
        <v>138</v>
      </c>
      <c r="D6" s="287" t="s">
        <v>138</v>
      </c>
      <c r="E6" s="515" t="s">
        <v>121</v>
      </c>
      <c r="F6" s="286" t="s">
        <v>121</v>
      </c>
      <c r="G6" s="286" t="s">
        <v>121</v>
      </c>
      <c r="H6" s="286" t="s">
        <v>121</v>
      </c>
      <c r="I6" s="289" t="s">
        <v>121</v>
      </c>
      <c r="J6" s="288" t="s">
        <v>121</v>
      </c>
      <c r="K6" s="286" t="s">
        <v>121</v>
      </c>
      <c r="L6" s="290" t="s">
        <v>121</v>
      </c>
      <c r="M6" s="260"/>
    </row>
    <row r="7" spans="1:13" ht="33.75" x14ac:dyDescent="0.2">
      <c r="A7" s="46"/>
      <c r="B7" s="337" t="s">
        <v>201</v>
      </c>
      <c r="C7" s="337"/>
      <c r="D7" s="338"/>
      <c r="E7" s="516" t="s">
        <v>202</v>
      </c>
      <c r="F7" s="517"/>
      <c r="G7" s="337"/>
      <c r="H7" s="337"/>
      <c r="I7" s="337"/>
      <c r="J7" s="337"/>
      <c r="K7" s="337"/>
      <c r="L7" s="339"/>
      <c r="M7" s="260"/>
    </row>
    <row r="8" spans="1:13" ht="12.75" customHeight="1" x14ac:dyDescent="0.2">
      <c r="A8" s="430"/>
      <c r="B8" s="291"/>
      <c r="C8" s="292"/>
      <c r="D8" s="293"/>
      <c r="E8" s="340" t="s">
        <v>74</v>
      </c>
      <c r="F8" s="341" t="s">
        <v>157</v>
      </c>
      <c r="G8" s="341"/>
      <c r="H8" s="341"/>
      <c r="I8" s="342"/>
      <c r="J8" s="343" t="s">
        <v>158</v>
      </c>
      <c r="K8" s="341"/>
      <c r="L8" s="344"/>
      <c r="M8" s="260"/>
    </row>
    <row r="9" spans="1:13" ht="22.5" x14ac:dyDescent="0.2">
      <c r="A9" s="45" t="s">
        <v>68</v>
      </c>
      <c r="B9" s="431" t="s">
        <v>139</v>
      </c>
      <c r="C9" s="432" t="s">
        <v>140</v>
      </c>
      <c r="D9" s="433" t="s">
        <v>141</v>
      </c>
      <c r="E9" s="518"/>
      <c r="F9" s="432" t="s">
        <v>142</v>
      </c>
      <c r="G9" s="432" t="s">
        <v>143</v>
      </c>
      <c r="H9" s="432" t="s">
        <v>144</v>
      </c>
      <c r="I9" s="434" t="s">
        <v>135</v>
      </c>
      <c r="J9" s="431" t="s">
        <v>200</v>
      </c>
      <c r="K9" s="432" t="s">
        <v>145</v>
      </c>
      <c r="L9" s="435" t="s">
        <v>73</v>
      </c>
      <c r="M9" s="268"/>
    </row>
    <row r="10" spans="1:13" ht="12.75" customHeight="1" x14ac:dyDescent="0.2">
      <c r="A10" s="294">
        <v>2014.1</v>
      </c>
      <c r="B10" s="539">
        <v>260</v>
      </c>
      <c r="C10" s="539">
        <v>260</v>
      </c>
      <c r="D10" s="541">
        <v>260</v>
      </c>
      <c r="E10" s="542">
        <v>260</v>
      </c>
      <c r="F10" s="539">
        <v>260</v>
      </c>
      <c r="G10" s="539">
        <v>260</v>
      </c>
      <c r="H10" s="539">
        <v>260</v>
      </c>
      <c r="I10" s="541">
        <v>260</v>
      </c>
      <c r="J10" s="542">
        <v>260</v>
      </c>
      <c r="K10" s="539">
        <v>260</v>
      </c>
      <c r="L10" s="540">
        <v>260</v>
      </c>
      <c r="M10" s="270"/>
    </row>
    <row r="11" spans="1:13" ht="12.75" customHeight="1" x14ac:dyDescent="0.2">
      <c r="A11" s="294">
        <v>2014.2</v>
      </c>
      <c r="B11" s="494">
        <v>426</v>
      </c>
      <c r="C11" s="535">
        <v>0</v>
      </c>
      <c r="D11" s="424">
        <v>426</v>
      </c>
      <c r="E11" s="423">
        <v>120587</v>
      </c>
      <c r="F11" s="494">
        <v>58218</v>
      </c>
      <c r="G11" s="494">
        <v>61315</v>
      </c>
      <c r="H11" s="535">
        <v>0</v>
      </c>
      <c r="I11" s="424">
        <v>1054</v>
      </c>
      <c r="J11" s="423">
        <v>119533</v>
      </c>
      <c r="K11" s="494">
        <v>1054</v>
      </c>
      <c r="L11" s="537">
        <v>0</v>
      </c>
      <c r="M11" s="270"/>
    </row>
    <row r="12" spans="1:13" ht="12.75" customHeight="1" x14ac:dyDescent="0.2">
      <c r="A12" s="294">
        <v>2014.3</v>
      </c>
      <c r="B12" s="534">
        <v>0</v>
      </c>
      <c r="C12" s="494">
        <v>140</v>
      </c>
      <c r="D12" s="424">
        <v>140</v>
      </c>
      <c r="E12" s="423">
        <v>145158</v>
      </c>
      <c r="F12" s="494">
        <v>60666</v>
      </c>
      <c r="G12" s="494">
        <v>84492</v>
      </c>
      <c r="H12" s="535">
        <v>0</v>
      </c>
      <c r="I12" s="536">
        <v>0</v>
      </c>
      <c r="J12" s="423">
        <v>145158</v>
      </c>
      <c r="K12" s="535">
        <v>0</v>
      </c>
      <c r="L12" s="537">
        <v>0</v>
      </c>
      <c r="M12" s="270"/>
    </row>
    <row r="13" spans="1:13" ht="12.75" customHeight="1" x14ac:dyDescent="0.2">
      <c r="A13" s="294">
        <v>2014.4</v>
      </c>
      <c r="B13" s="534">
        <v>0</v>
      </c>
      <c r="C13" s="535">
        <v>0</v>
      </c>
      <c r="D13" s="536">
        <v>0</v>
      </c>
      <c r="E13" s="423">
        <v>135465</v>
      </c>
      <c r="F13" s="494">
        <v>53792</v>
      </c>
      <c r="G13" s="494">
        <v>81673</v>
      </c>
      <c r="H13" s="535">
        <v>0</v>
      </c>
      <c r="I13" s="536">
        <v>0</v>
      </c>
      <c r="J13" s="423">
        <v>135465</v>
      </c>
      <c r="K13" s="535">
        <v>0</v>
      </c>
      <c r="L13" s="537">
        <v>0</v>
      </c>
      <c r="M13" s="270"/>
    </row>
    <row r="14" spans="1:13" ht="12.75" customHeight="1" x14ac:dyDescent="0.2">
      <c r="A14" s="294">
        <v>2015.1</v>
      </c>
      <c r="B14" s="534">
        <v>0</v>
      </c>
      <c r="C14" s="535">
        <v>0</v>
      </c>
      <c r="D14" s="536">
        <v>0</v>
      </c>
      <c r="E14" s="423">
        <v>133313</v>
      </c>
      <c r="F14" s="494">
        <v>54911</v>
      </c>
      <c r="G14" s="494">
        <v>78402</v>
      </c>
      <c r="H14" s="535">
        <v>0</v>
      </c>
      <c r="I14" s="536">
        <v>0</v>
      </c>
      <c r="J14" s="423">
        <v>133313</v>
      </c>
      <c r="K14" s="535">
        <v>0</v>
      </c>
      <c r="L14" s="537">
        <v>0</v>
      </c>
      <c r="M14" s="270"/>
    </row>
    <row r="15" spans="1:13" ht="12.75" customHeight="1" x14ac:dyDescent="0.2">
      <c r="A15" s="295">
        <v>2015.2</v>
      </c>
      <c r="B15" s="534">
        <v>0</v>
      </c>
      <c r="C15" s="535">
        <v>0</v>
      </c>
      <c r="D15" s="536">
        <v>0</v>
      </c>
      <c r="E15" s="423">
        <v>161586</v>
      </c>
      <c r="F15" s="494">
        <v>73227</v>
      </c>
      <c r="G15" s="494">
        <v>88359</v>
      </c>
      <c r="H15" s="535">
        <v>0</v>
      </c>
      <c r="I15" s="536">
        <v>0</v>
      </c>
      <c r="J15" s="423">
        <v>161586</v>
      </c>
      <c r="K15" s="535">
        <v>0</v>
      </c>
      <c r="L15" s="537">
        <v>0</v>
      </c>
      <c r="M15" s="270"/>
    </row>
    <row r="16" spans="1:13" ht="12.75" customHeight="1" x14ac:dyDescent="0.2">
      <c r="A16" s="295">
        <v>2015.3</v>
      </c>
      <c r="B16" s="534">
        <v>0</v>
      </c>
      <c r="C16" s="535">
        <v>0</v>
      </c>
      <c r="D16" s="536">
        <v>0</v>
      </c>
      <c r="E16" s="423">
        <v>165191</v>
      </c>
      <c r="F16" s="494">
        <v>73346</v>
      </c>
      <c r="G16" s="494">
        <v>76095</v>
      </c>
      <c r="H16" s="494">
        <v>15750</v>
      </c>
      <c r="I16" s="536">
        <v>0</v>
      </c>
      <c r="J16" s="423">
        <v>149441</v>
      </c>
      <c r="K16" s="494">
        <v>15750</v>
      </c>
      <c r="L16" s="537">
        <v>0</v>
      </c>
      <c r="M16" s="270"/>
    </row>
    <row r="17" spans="1:13" ht="12.75" customHeight="1" x14ac:dyDescent="0.2">
      <c r="A17" s="295">
        <v>2015.4</v>
      </c>
      <c r="B17" s="534">
        <v>0</v>
      </c>
      <c r="C17" s="535">
        <v>0</v>
      </c>
      <c r="D17" s="536">
        <v>0</v>
      </c>
      <c r="E17" s="423">
        <v>160024</v>
      </c>
      <c r="F17" s="494">
        <v>68070</v>
      </c>
      <c r="G17" s="494">
        <v>91954</v>
      </c>
      <c r="H17" s="535">
        <v>0</v>
      </c>
      <c r="I17" s="536">
        <v>0</v>
      </c>
      <c r="J17" s="423">
        <v>160024</v>
      </c>
      <c r="K17" s="535">
        <v>0</v>
      </c>
      <c r="L17" s="537">
        <v>0</v>
      </c>
      <c r="M17" s="35"/>
    </row>
    <row r="18" spans="1:13" ht="12.75" customHeight="1" x14ac:dyDescent="0.2">
      <c r="A18" s="295">
        <v>2016.1</v>
      </c>
      <c r="B18" s="534">
        <v>0</v>
      </c>
      <c r="C18" s="535">
        <v>0</v>
      </c>
      <c r="D18" s="536">
        <v>0</v>
      </c>
      <c r="E18" s="423">
        <v>140809</v>
      </c>
      <c r="F18" s="494">
        <v>55893</v>
      </c>
      <c r="G18" s="494">
        <v>84916</v>
      </c>
      <c r="H18" s="535">
        <v>0</v>
      </c>
      <c r="I18" s="536">
        <v>0</v>
      </c>
      <c r="J18" s="423">
        <v>140809</v>
      </c>
      <c r="K18" s="535">
        <v>0</v>
      </c>
      <c r="L18" s="537">
        <v>0</v>
      </c>
      <c r="M18" s="35"/>
    </row>
    <row r="19" spans="1:13" ht="12.75" customHeight="1" x14ac:dyDescent="0.2">
      <c r="A19" s="295">
        <v>2016.2</v>
      </c>
      <c r="B19" s="494">
        <v>190</v>
      </c>
      <c r="C19" s="494">
        <v>320</v>
      </c>
      <c r="D19" s="424">
        <v>510</v>
      </c>
      <c r="E19" s="423">
        <v>139491</v>
      </c>
      <c r="F19" s="494">
        <v>52454</v>
      </c>
      <c r="G19" s="494">
        <v>84850</v>
      </c>
      <c r="H19" s="535">
        <v>0</v>
      </c>
      <c r="I19" s="424">
        <v>2187</v>
      </c>
      <c r="J19" s="423">
        <v>137304</v>
      </c>
      <c r="K19" s="494">
        <v>2187</v>
      </c>
      <c r="L19" s="537">
        <v>0</v>
      </c>
      <c r="M19" s="35"/>
    </row>
    <row r="20" spans="1:13" ht="12.75" customHeight="1" x14ac:dyDescent="0.2">
      <c r="A20" s="295">
        <v>2016.3</v>
      </c>
      <c r="B20" s="494">
        <v>144</v>
      </c>
      <c r="C20" s="494">
        <v>124</v>
      </c>
      <c r="D20" s="424">
        <v>268</v>
      </c>
      <c r="E20" s="423">
        <v>147923</v>
      </c>
      <c r="F20" s="494">
        <v>56611</v>
      </c>
      <c r="G20" s="494">
        <v>91312</v>
      </c>
      <c r="H20" s="535">
        <v>0</v>
      </c>
      <c r="I20" s="536">
        <v>0</v>
      </c>
      <c r="J20" s="423">
        <v>147923</v>
      </c>
      <c r="K20" s="535">
        <v>0</v>
      </c>
      <c r="L20" s="537">
        <v>0</v>
      </c>
      <c r="M20" s="35"/>
    </row>
    <row r="21" spans="1:13" ht="12.75" customHeight="1" x14ac:dyDescent="0.2">
      <c r="A21" s="295">
        <v>2016.4</v>
      </c>
      <c r="B21" s="494">
        <v>76</v>
      </c>
      <c r="C21" s="535">
        <v>0</v>
      </c>
      <c r="D21" s="424">
        <v>76</v>
      </c>
      <c r="E21" s="423">
        <v>144378</v>
      </c>
      <c r="F21" s="494">
        <v>47724</v>
      </c>
      <c r="G21" s="494">
        <v>96654</v>
      </c>
      <c r="H21" s="535">
        <v>0</v>
      </c>
      <c r="I21" s="536">
        <v>0</v>
      </c>
      <c r="J21" s="423">
        <v>144378</v>
      </c>
      <c r="K21" s="535">
        <v>0</v>
      </c>
      <c r="L21" s="537">
        <v>0</v>
      </c>
      <c r="M21" s="35"/>
    </row>
    <row r="22" spans="1:13" ht="12.75" customHeight="1" x14ac:dyDescent="0.2">
      <c r="A22" s="295">
        <v>2017.1</v>
      </c>
      <c r="B22" s="534">
        <v>0</v>
      </c>
      <c r="C22" s="535">
        <v>0</v>
      </c>
      <c r="D22" s="536">
        <v>0</v>
      </c>
      <c r="E22" s="423">
        <v>136167</v>
      </c>
      <c r="F22" s="494">
        <v>43924</v>
      </c>
      <c r="G22" s="494">
        <v>92243</v>
      </c>
      <c r="H22" s="535">
        <v>0</v>
      </c>
      <c r="I22" s="536">
        <v>0</v>
      </c>
      <c r="J22" s="423">
        <v>136167</v>
      </c>
      <c r="K22" s="535">
        <v>0</v>
      </c>
      <c r="L22" s="537">
        <v>0</v>
      </c>
      <c r="M22" s="35"/>
    </row>
    <row r="23" spans="1:13" ht="12.75" customHeight="1" x14ac:dyDescent="0.2">
      <c r="A23" s="295">
        <v>2017.2</v>
      </c>
      <c r="B23" s="534">
        <v>0</v>
      </c>
      <c r="C23" s="535">
        <v>0</v>
      </c>
      <c r="D23" s="536">
        <v>0</v>
      </c>
      <c r="E23" s="423">
        <v>139701</v>
      </c>
      <c r="F23" s="494">
        <v>48938</v>
      </c>
      <c r="G23" s="494">
        <v>90763</v>
      </c>
      <c r="H23" s="535">
        <v>0</v>
      </c>
      <c r="I23" s="536">
        <v>0</v>
      </c>
      <c r="J23" s="423">
        <v>139701</v>
      </c>
      <c r="K23" s="535">
        <v>0</v>
      </c>
      <c r="L23" s="537">
        <v>0</v>
      </c>
      <c r="M23" s="35"/>
    </row>
    <row r="24" spans="1:13" ht="12.75" customHeight="1" x14ac:dyDescent="0.2">
      <c r="A24" s="295">
        <v>2017.3</v>
      </c>
      <c r="B24" s="534">
        <v>0</v>
      </c>
      <c r="C24" s="535">
        <v>0</v>
      </c>
      <c r="D24" s="536">
        <v>0</v>
      </c>
      <c r="E24" s="423">
        <v>142177</v>
      </c>
      <c r="F24" s="494">
        <v>57453</v>
      </c>
      <c r="G24" s="494">
        <v>84724</v>
      </c>
      <c r="H24" s="535">
        <v>0</v>
      </c>
      <c r="I24" s="536">
        <v>0</v>
      </c>
      <c r="J24" s="423">
        <v>142177</v>
      </c>
      <c r="K24" s="535">
        <v>0</v>
      </c>
      <c r="L24" s="537">
        <v>0</v>
      </c>
      <c r="M24" s="35"/>
    </row>
    <row r="25" spans="1:13" ht="12.75" customHeight="1" x14ac:dyDescent="0.2">
      <c r="A25" s="295">
        <v>2017.4</v>
      </c>
      <c r="B25" s="534">
        <v>0</v>
      </c>
      <c r="C25" s="535">
        <v>0</v>
      </c>
      <c r="D25" s="536">
        <v>0</v>
      </c>
      <c r="E25" s="423">
        <v>137749</v>
      </c>
      <c r="F25" s="494">
        <v>55714</v>
      </c>
      <c r="G25" s="494">
        <v>82035</v>
      </c>
      <c r="H25" s="535">
        <v>0</v>
      </c>
      <c r="I25" s="536">
        <v>0</v>
      </c>
      <c r="J25" s="423">
        <v>137749</v>
      </c>
      <c r="K25" s="535">
        <v>0</v>
      </c>
      <c r="L25" s="537">
        <v>0</v>
      </c>
      <c r="M25" s="35"/>
    </row>
    <row r="26" spans="1:13" ht="12.75" customHeight="1" x14ac:dyDescent="0.2">
      <c r="A26" s="295">
        <v>2018.1</v>
      </c>
      <c r="B26" s="534">
        <v>0</v>
      </c>
      <c r="C26" s="535">
        <v>0</v>
      </c>
      <c r="D26" s="536">
        <v>0</v>
      </c>
      <c r="E26" s="423">
        <v>147191</v>
      </c>
      <c r="F26" s="494">
        <v>60289</v>
      </c>
      <c r="G26" s="494">
        <v>86902</v>
      </c>
      <c r="H26" s="535">
        <v>0</v>
      </c>
      <c r="I26" s="536">
        <v>0</v>
      </c>
      <c r="J26" s="423">
        <v>147191</v>
      </c>
      <c r="K26" s="535">
        <v>0</v>
      </c>
      <c r="L26" s="537">
        <v>0</v>
      </c>
      <c r="M26" s="35"/>
    </row>
    <row r="27" spans="1:13" ht="12.75" customHeight="1" x14ac:dyDescent="0.2">
      <c r="A27" s="295">
        <v>2018.2</v>
      </c>
      <c r="B27" s="534">
        <v>0</v>
      </c>
      <c r="C27" s="535">
        <v>0</v>
      </c>
      <c r="D27" s="536">
        <v>0</v>
      </c>
      <c r="E27" s="423">
        <v>132759</v>
      </c>
      <c r="F27" s="494">
        <v>47429</v>
      </c>
      <c r="G27" s="494">
        <v>85330</v>
      </c>
      <c r="H27" s="535">
        <v>0</v>
      </c>
      <c r="I27" s="536">
        <v>0</v>
      </c>
      <c r="J27" s="423">
        <v>132759</v>
      </c>
      <c r="K27" s="535">
        <v>0</v>
      </c>
      <c r="L27" s="537">
        <v>0</v>
      </c>
      <c r="M27" s="35"/>
    </row>
    <row r="28" spans="1:13" ht="12.75" customHeight="1" x14ac:dyDescent="0.2">
      <c r="A28" s="295">
        <v>2018.3</v>
      </c>
      <c r="B28" s="534">
        <v>0</v>
      </c>
      <c r="C28" s="535">
        <v>0</v>
      </c>
      <c r="D28" s="536">
        <v>0</v>
      </c>
      <c r="E28" s="423">
        <v>139722</v>
      </c>
      <c r="F28" s="494">
        <v>53516</v>
      </c>
      <c r="G28" s="494">
        <v>86206</v>
      </c>
      <c r="H28" s="535">
        <v>0</v>
      </c>
      <c r="I28" s="536">
        <v>0</v>
      </c>
      <c r="J28" s="423">
        <v>139722</v>
      </c>
      <c r="K28" s="535">
        <v>0</v>
      </c>
      <c r="L28" s="537">
        <v>0</v>
      </c>
      <c r="M28" s="35"/>
    </row>
    <row r="29" spans="1:13" ht="12.75" customHeight="1" x14ac:dyDescent="0.2">
      <c r="A29" s="295">
        <v>2018.4</v>
      </c>
      <c r="B29" s="534">
        <v>0</v>
      </c>
      <c r="C29" s="535">
        <v>0</v>
      </c>
      <c r="D29" s="536">
        <v>0</v>
      </c>
      <c r="E29" s="423">
        <v>140780</v>
      </c>
      <c r="F29" s="494">
        <v>43244</v>
      </c>
      <c r="G29" s="494">
        <v>90536</v>
      </c>
      <c r="H29" s="494">
        <v>7000</v>
      </c>
      <c r="I29" s="536">
        <v>0</v>
      </c>
      <c r="J29" s="423">
        <v>133780</v>
      </c>
      <c r="K29" s="535">
        <v>0</v>
      </c>
      <c r="L29" s="498">
        <v>7000</v>
      </c>
      <c r="M29" s="35"/>
    </row>
    <row r="30" spans="1:13" ht="12.75" customHeight="1" x14ac:dyDescent="0.2">
      <c r="A30" s="295">
        <v>2019.1</v>
      </c>
      <c r="B30" s="534">
        <v>0</v>
      </c>
      <c r="C30" s="535">
        <v>0</v>
      </c>
      <c r="D30" s="536">
        <v>0</v>
      </c>
      <c r="E30" s="423">
        <v>128353</v>
      </c>
      <c r="F30" s="494">
        <v>43397</v>
      </c>
      <c r="G30" s="494">
        <v>84956</v>
      </c>
      <c r="H30" s="535">
        <v>0</v>
      </c>
      <c r="I30" s="536">
        <v>0</v>
      </c>
      <c r="J30" s="423">
        <v>128353</v>
      </c>
      <c r="K30" s="535">
        <v>0</v>
      </c>
      <c r="L30" s="537">
        <v>0</v>
      </c>
      <c r="M30" s="35"/>
    </row>
    <row r="31" spans="1:13" ht="12.75" customHeight="1" x14ac:dyDescent="0.2">
      <c r="A31" s="295">
        <v>2019.2</v>
      </c>
      <c r="B31" s="534">
        <v>0</v>
      </c>
      <c r="C31" s="535">
        <v>0</v>
      </c>
      <c r="D31" s="536">
        <v>0</v>
      </c>
      <c r="E31" s="423">
        <v>114595</v>
      </c>
      <c r="F31" s="494">
        <v>40377</v>
      </c>
      <c r="G31" s="494">
        <v>74218</v>
      </c>
      <c r="H31" s="535">
        <v>0</v>
      </c>
      <c r="I31" s="536">
        <v>0</v>
      </c>
      <c r="J31" s="423">
        <v>114595</v>
      </c>
      <c r="K31" s="535">
        <v>0</v>
      </c>
      <c r="L31" s="537">
        <v>0</v>
      </c>
      <c r="M31" s="35"/>
    </row>
    <row r="32" spans="1:13" ht="12.75" customHeight="1" x14ac:dyDescent="0.2">
      <c r="A32" s="295">
        <v>2019.3</v>
      </c>
      <c r="B32" s="534">
        <v>0</v>
      </c>
      <c r="C32" s="535">
        <v>0</v>
      </c>
      <c r="D32" s="536">
        <v>0</v>
      </c>
      <c r="E32" s="423">
        <v>116554</v>
      </c>
      <c r="F32" s="494">
        <v>52204</v>
      </c>
      <c r="G32" s="494">
        <v>64350</v>
      </c>
      <c r="H32" s="535">
        <v>0</v>
      </c>
      <c r="I32" s="536">
        <v>0</v>
      </c>
      <c r="J32" s="423">
        <v>116554</v>
      </c>
      <c r="K32" s="535">
        <v>0</v>
      </c>
      <c r="L32" s="537">
        <v>0</v>
      </c>
      <c r="M32" s="35"/>
    </row>
    <row r="33" spans="1:13" ht="12.75" customHeight="1" x14ac:dyDescent="0.2">
      <c r="A33" s="295">
        <v>2019.4</v>
      </c>
      <c r="B33" s="534">
        <v>0</v>
      </c>
      <c r="C33" s="535">
        <v>0</v>
      </c>
      <c r="D33" s="536">
        <v>0</v>
      </c>
      <c r="E33" s="423">
        <v>117497</v>
      </c>
      <c r="F33" s="494">
        <v>32744</v>
      </c>
      <c r="G33" s="494">
        <v>84753</v>
      </c>
      <c r="H33" s="535">
        <v>0</v>
      </c>
      <c r="I33" s="536">
        <v>0</v>
      </c>
      <c r="J33" s="423">
        <v>117497</v>
      </c>
      <c r="K33" s="535">
        <v>0</v>
      </c>
      <c r="L33" s="537">
        <v>0</v>
      </c>
      <c r="M33" s="35"/>
    </row>
    <row r="34" spans="1:13" ht="12.75" customHeight="1" x14ac:dyDescent="0.2">
      <c r="A34" s="295">
        <v>2020.1</v>
      </c>
      <c r="B34" s="534">
        <v>0</v>
      </c>
      <c r="C34" s="535">
        <v>0</v>
      </c>
      <c r="D34" s="536">
        <v>0</v>
      </c>
      <c r="E34" s="423">
        <v>142366</v>
      </c>
      <c r="F34" s="494">
        <v>45901</v>
      </c>
      <c r="G34" s="494">
        <v>96465</v>
      </c>
      <c r="H34" s="535">
        <v>0</v>
      </c>
      <c r="I34" s="536">
        <v>0</v>
      </c>
      <c r="J34" s="423">
        <v>142366</v>
      </c>
      <c r="K34" s="535">
        <v>0</v>
      </c>
      <c r="L34" s="537">
        <v>0</v>
      </c>
      <c r="M34" s="35"/>
    </row>
    <row r="35" spans="1:13" ht="12.75" customHeight="1" x14ac:dyDescent="0.2">
      <c r="A35" s="295">
        <v>2020.2</v>
      </c>
      <c r="B35" s="534">
        <v>0</v>
      </c>
      <c r="C35" s="535">
        <v>0</v>
      </c>
      <c r="D35" s="536">
        <v>0</v>
      </c>
      <c r="E35" s="423">
        <v>116397</v>
      </c>
      <c r="F35" s="494">
        <v>35871</v>
      </c>
      <c r="G35" s="494">
        <v>78466</v>
      </c>
      <c r="H35" s="494">
        <v>2060</v>
      </c>
      <c r="I35" s="536">
        <v>0</v>
      </c>
      <c r="J35" s="423">
        <v>114337</v>
      </c>
      <c r="K35" s="494">
        <v>2060</v>
      </c>
      <c r="L35" s="537">
        <v>0</v>
      </c>
      <c r="M35" s="35"/>
    </row>
    <row r="36" spans="1:13" ht="12.75" customHeight="1" x14ac:dyDescent="0.2">
      <c r="A36" s="295">
        <v>2020.3</v>
      </c>
      <c r="B36" s="534">
        <v>0</v>
      </c>
      <c r="C36" s="535">
        <v>0</v>
      </c>
      <c r="D36" s="536">
        <v>0</v>
      </c>
      <c r="E36" s="423">
        <v>176759</v>
      </c>
      <c r="F36" s="494">
        <v>71552</v>
      </c>
      <c r="G36" s="494">
        <v>87297</v>
      </c>
      <c r="H36" s="494">
        <v>17910</v>
      </c>
      <c r="I36" s="536">
        <v>0</v>
      </c>
      <c r="J36" s="423">
        <v>158849</v>
      </c>
      <c r="K36" s="494">
        <v>17910</v>
      </c>
      <c r="L36" s="537">
        <v>0</v>
      </c>
      <c r="M36" s="35"/>
    </row>
    <row r="37" spans="1:13" ht="12.75" customHeight="1" x14ac:dyDescent="0.2">
      <c r="A37" s="295">
        <v>2020.4</v>
      </c>
      <c r="B37" s="534">
        <v>0</v>
      </c>
      <c r="C37" s="535">
        <v>0</v>
      </c>
      <c r="D37" s="536">
        <v>0</v>
      </c>
      <c r="E37" s="423">
        <v>195253</v>
      </c>
      <c r="F37" s="494">
        <v>49426</v>
      </c>
      <c r="G37" s="494">
        <v>122627</v>
      </c>
      <c r="H37" s="494">
        <v>23200</v>
      </c>
      <c r="I37" s="536">
        <v>0</v>
      </c>
      <c r="J37" s="423">
        <v>172053</v>
      </c>
      <c r="K37" s="494">
        <v>23200</v>
      </c>
      <c r="L37" s="537">
        <v>0</v>
      </c>
      <c r="M37" s="35"/>
    </row>
    <row r="38" spans="1:13" ht="12.75" customHeight="1" x14ac:dyDescent="0.2">
      <c r="A38" s="295">
        <v>2021.1</v>
      </c>
      <c r="B38" s="534">
        <v>0</v>
      </c>
      <c r="C38" s="535">
        <v>0</v>
      </c>
      <c r="D38" s="536">
        <v>0</v>
      </c>
      <c r="E38" s="423">
        <v>123972</v>
      </c>
      <c r="F38" s="494">
        <v>32407</v>
      </c>
      <c r="G38" s="494">
        <v>64815</v>
      </c>
      <c r="H38" s="494">
        <v>26750</v>
      </c>
      <c r="I38" s="536">
        <v>0</v>
      </c>
      <c r="J38" s="423">
        <v>97222</v>
      </c>
      <c r="K38" s="494">
        <v>26750</v>
      </c>
      <c r="L38" s="537">
        <v>0</v>
      </c>
      <c r="M38" s="35"/>
    </row>
    <row r="39" spans="1:13" ht="12.75" customHeight="1" x14ac:dyDescent="0.2">
      <c r="A39" s="295">
        <v>2021.2</v>
      </c>
      <c r="B39" s="534">
        <v>0</v>
      </c>
      <c r="C39" s="535">
        <v>0</v>
      </c>
      <c r="D39" s="536">
        <v>0</v>
      </c>
      <c r="E39" s="423">
        <v>134584</v>
      </c>
      <c r="F39" s="494">
        <v>34182</v>
      </c>
      <c r="G39" s="494">
        <v>65312</v>
      </c>
      <c r="H39" s="494">
        <v>35090</v>
      </c>
      <c r="I39" s="536">
        <v>0</v>
      </c>
      <c r="J39" s="423">
        <v>99494</v>
      </c>
      <c r="K39" s="494">
        <v>35090</v>
      </c>
      <c r="L39" s="537">
        <v>0</v>
      </c>
      <c r="M39" s="35"/>
    </row>
    <row r="40" spans="1:13" ht="12.75" customHeight="1" x14ac:dyDescent="0.2">
      <c r="A40" s="295">
        <v>2021.3</v>
      </c>
      <c r="B40" s="534">
        <v>0</v>
      </c>
      <c r="C40" s="535">
        <v>0</v>
      </c>
      <c r="D40" s="536">
        <v>0</v>
      </c>
      <c r="E40" s="423">
        <v>135372.16999999998</v>
      </c>
      <c r="F40" s="494">
        <v>40063</v>
      </c>
      <c r="G40" s="494">
        <v>54852</v>
      </c>
      <c r="H40" s="494">
        <v>40457.17</v>
      </c>
      <c r="I40" s="536">
        <v>0</v>
      </c>
      <c r="J40" s="423">
        <v>94915</v>
      </c>
      <c r="K40" s="494">
        <v>40457.17</v>
      </c>
      <c r="L40" s="537">
        <v>0</v>
      </c>
      <c r="M40" s="35"/>
    </row>
    <row r="41" spans="1:13" ht="12.75" customHeight="1" x14ac:dyDescent="0.2">
      <c r="A41" s="295">
        <v>2021.4</v>
      </c>
      <c r="B41" s="494">
        <v>24</v>
      </c>
      <c r="C41" s="535">
        <v>0</v>
      </c>
      <c r="D41" s="424">
        <v>24</v>
      </c>
      <c r="E41" s="423">
        <v>90513</v>
      </c>
      <c r="F41" s="494">
        <v>35379</v>
      </c>
      <c r="G41" s="494">
        <v>46119</v>
      </c>
      <c r="H41" s="494">
        <v>9015</v>
      </c>
      <c r="I41" s="536">
        <v>0</v>
      </c>
      <c r="J41" s="423">
        <v>81498</v>
      </c>
      <c r="K41" s="494">
        <v>9015</v>
      </c>
      <c r="L41" s="537">
        <v>0</v>
      </c>
      <c r="M41" s="35"/>
    </row>
    <row r="42" spans="1:13" ht="12.75" customHeight="1" x14ac:dyDescent="0.2">
      <c r="A42" s="295">
        <v>2022.1</v>
      </c>
      <c r="B42" s="494">
        <v>80</v>
      </c>
      <c r="C42" s="494">
        <v>2</v>
      </c>
      <c r="D42" s="424">
        <v>82</v>
      </c>
      <c r="E42" s="423">
        <v>114855</v>
      </c>
      <c r="F42" s="494">
        <v>43595</v>
      </c>
      <c r="G42" s="494">
        <v>56312</v>
      </c>
      <c r="H42" s="494">
        <v>14948</v>
      </c>
      <c r="I42" s="536">
        <v>0</v>
      </c>
      <c r="J42" s="423">
        <v>99907</v>
      </c>
      <c r="K42" s="494">
        <v>14948</v>
      </c>
      <c r="L42" s="537">
        <v>0</v>
      </c>
      <c r="M42" s="35"/>
    </row>
    <row r="43" spans="1:13" ht="12.75" customHeight="1" x14ac:dyDescent="0.2">
      <c r="A43" s="295">
        <v>2022.2</v>
      </c>
      <c r="B43" s="494">
        <v>96</v>
      </c>
      <c r="C43" s="494">
        <v>3</v>
      </c>
      <c r="D43" s="424">
        <v>99</v>
      </c>
      <c r="E43" s="423">
        <v>127903</v>
      </c>
      <c r="F43" s="494">
        <v>36839</v>
      </c>
      <c r="G43" s="494">
        <v>77864</v>
      </c>
      <c r="H43" s="494">
        <v>13200</v>
      </c>
      <c r="I43" s="536">
        <v>0</v>
      </c>
      <c r="J43" s="423">
        <v>114703</v>
      </c>
      <c r="K43" s="494">
        <v>13200</v>
      </c>
      <c r="L43" s="537">
        <v>0</v>
      </c>
      <c r="M43" s="35"/>
    </row>
    <row r="44" spans="1:13" ht="12.75" customHeight="1" x14ac:dyDescent="0.2">
      <c r="A44" s="295">
        <v>2022.3</v>
      </c>
      <c r="B44" s="494">
        <v>138</v>
      </c>
      <c r="C44" s="494">
        <v>81</v>
      </c>
      <c r="D44" s="424">
        <v>219</v>
      </c>
      <c r="E44" s="423">
        <v>128298</v>
      </c>
      <c r="F44" s="494">
        <v>45391</v>
      </c>
      <c r="G44" s="494">
        <v>68207</v>
      </c>
      <c r="H44" s="494">
        <v>14700</v>
      </c>
      <c r="I44" s="536">
        <v>0</v>
      </c>
      <c r="J44" s="423">
        <v>113598</v>
      </c>
      <c r="K44" s="494">
        <v>14700</v>
      </c>
      <c r="L44" s="537">
        <v>0</v>
      </c>
      <c r="M44" s="35"/>
    </row>
    <row r="45" spans="1:13" ht="12.75" customHeight="1" x14ac:dyDescent="0.2">
      <c r="A45" s="295">
        <v>2022.4</v>
      </c>
      <c r="B45" s="494">
        <v>190</v>
      </c>
      <c r="C45" s="494">
        <v>218</v>
      </c>
      <c r="D45" s="424">
        <v>408</v>
      </c>
      <c r="E45" s="423">
        <v>134331.54</v>
      </c>
      <c r="F45" s="494">
        <v>24000</v>
      </c>
      <c r="G45" s="494">
        <v>99092</v>
      </c>
      <c r="H45" s="494">
        <v>10009.59</v>
      </c>
      <c r="I45" s="424">
        <v>1229.95</v>
      </c>
      <c r="J45" s="423">
        <v>92871.95</v>
      </c>
      <c r="K45" s="494">
        <v>10009.59</v>
      </c>
      <c r="L45" s="498">
        <v>31450</v>
      </c>
      <c r="M45" s="35"/>
    </row>
    <row r="46" spans="1:13" ht="12.75" customHeight="1" x14ac:dyDescent="0.2">
      <c r="A46" s="295">
        <f>A42+1</f>
        <v>2023.1</v>
      </c>
      <c r="B46" s="494">
        <v>161</v>
      </c>
      <c r="C46" s="494">
        <v>151</v>
      </c>
      <c r="D46" s="424">
        <v>312</v>
      </c>
      <c r="E46" s="423">
        <v>98393.760000000009</v>
      </c>
      <c r="F46" s="494">
        <v>30450</v>
      </c>
      <c r="G46" s="494">
        <v>38530</v>
      </c>
      <c r="H46" s="494">
        <v>23138.639999999999</v>
      </c>
      <c r="I46" s="424">
        <f>38530+5238.02</f>
        <v>43768.020000000004</v>
      </c>
      <c r="J46" s="423">
        <v>74218.02</v>
      </c>
      <c r="K46" s="494">
        <v>23138.639999999999</v>
      </c>
      <c r="L46" s="498">
        <v>1037.0999999999999</v>
      </c>
      <c r="M46" s="35"/>
    </row>
    <row r="47" spans="1:13" ht="12.75" customHeight="1" x14ac:dyDescent="0.2">
      <c r="A47" s="295">
        <f t="shared" ref="A47:A77" si="0">A43+1</f>
        <v>2023.2</v>
      </c>
      <c r="B47" s="494">
        <v>68</v>
      </c>
      <c r="C47" s="494">
        <v>84</v>
      </c>
      <c r="D47" s="424">
        <v>152</v>
      </c>
      <c r="E47" s="423">
        <v>116575.47</v>
      </c>
      <c r="F47" s="494">
        <v>38074</v>
      </c>
      <c r="G47" s="494">
        <v>53463</v>
      </c>
      <c r="H47" s="494">
        <v>25038.47</v>
      </c>
      <c r="I47" s="536">
        <v>0</v>
      </c>
      <c r="J47" s="423">
        <v>91537</v>
      </c>
      <c r="K47" s="494">
        <v>25038.47</v>
      </c>
      <c r="L47" s="537">
        <v>0</v>
      </c>
      <c r="M47" s="35"/>
    </row>
    <row r="48" spans="1:13" ht="12.75" customHeight="1" x14ac:dyDescent="0.2">
      <c r="A48" s="295">
        <f t="shared" si="0"/>
        <v>2023.3</v>
      </c>
      <c r="B48" s="534">
        <v>0</v>
      </c>
      <c r="C48" s="535">
        <v>0</v>
      </c>
      <c r="D48" s="536">
        <v>0</v>
      </c>
      <c r="E48" s="494">
        <v>115477.66</v>
      </c>
      <c r="F48" s="494">
        <v>36536</v>
      </c>
      <c r="G48" s="494">
        <v>53617</v>
      </c>
      <c r="H48" s="494">
        <v>25324.66</v>
      </c>
      <c r="I48" s="536">
        <v>0</v>
      </c>
      <c r="J48" s="494">
        <v>71323</v>
      </c>
      <c r="K48" s="535">
        <v>0</v>
      </c>
      <c r="L48" s="498">
        <v>44154.66</v>
      </c>
      <c r="M48" s="35"/>
    </row>
    <row r="49" spans="1:13" ht="12.75" customHeight="1" x14ac:dyDescent="0.2">
      <c r="A49" s="295">
        <f t="shared" si="0"/>
        <v>2023.4</v>
      </c>
      <c r="B49" s="534">
        <v>0</v>
      </c>
      <c r="C49" s="535">
        <v>0</v>
      </c>
      <c r="D49" s="536">
        <v>0</v>
      </c>
      <c r="E49" s="494">
        <v>98067</v>
      </c>
      <c r="F49" s="494">
        <v>32365</v>
      </c>
      <c r="G49" s="494">
        <v>65702</v>
      </c>
      <c r="H49" s="535">
        <v>0</v>
      </c>
      <c r="I49" s="536">
        <v>0</v>
      </c>
      <c r="J49" s="538">
        <v>0</v>
      </c>
      <c r="K49" s="535">
        <v>0</v>
      </c>
      <c r="L49" s="537">
        <v>0</v>
      </c>
      <c r="M49" s="35"/>
    </row>
    <row r="50" spans="1:13" ht="12.75" customHeight="1" x14ac:dyDescent="0.2">
      <c r="A50" s="295">
        <f t="shared" si="0"/>
        <v>2024.1</v>
      </c>
      <c r="B50" s="538">
        <v>0</v>
      </c>
      <c r="C50" s="535">
        <v>0</v>
      </c>
      <c r="D50" s="536">
        <v>0</v>
      </c>
      <c r="E50" s="494">
        <v>53658</v>
      </c>
      <c r="F50" s="494">
        <v>27674</v>
      </c>
      <c r="G50" s="494">
        <v>25984</v>
      </c>
      <c r="H50" s="535">
        <v>0</v>
      </c>
      <c r="I50" s="536">
        <v>0</v>
      </c>
      <c r="J50" s="494">
        <v>53658</v>
      </c>
      <c r="K50" s="535">
        <v>0</v>
      </c>
      <c r="L50" s="537">
        <v>0</v>
      </c>
      <c r="M50" s="35"/>
    </row>
    <row r="51" spans="1:13" ht="12.75" customHeight="1" x14ac:dyDescent="0.2">
      <c r="A51" s="295">
        <f t="shared" si="0"/>
        <v>2024.2</v>
      </c>
      <c r="B51" s="538">
        <v>0</v>
      </c>
      <c r="C51" s="535">
        <v>0</v>
      </c>
      <c r="D51" s="536">
        <v>0</v>
      </c>
      <c r="E51" s="494">
        <v>63287</v>
      </c>
      <c r="F51" s="494">
        <v>32196</v>
      </c>
      <c r="G51" s="494">
        <v>31091</v>
      </c>
      <c r="H51" s="535">
        <v>0</v>
      </c>
      <c r="I51" s="536">
        <v>0</v>
      </c>
      <c r="J51" s="494">
        <v>62055</v>
      </c>
      <c r="K51" s="535">
        <v>0</v>
      </c>
      <c r="L51" s="498">
        <v>1232</v>
      </c>
      <c r="M51" s="35"/>
    </row>
    <row r="52" spans="1:13" ht="12.75" customHeight="1" x14ac:dyDescent="0.2">
      <c r="A52" s="295">
        <f t="shared" si="0"/>
        <v>2024.3</v>
      </c>
      <c r="B52" s="538" t="e">
        <v>#N/A</v>
      </c>
      <c r="C52" s="535" t="e">
        <v>#N/A</v>
      </c>
      <c r="D52" s="536" t="e">
        <v>#N/A</v>
      </c>
      <c r="E52" s="534" t="e">
        <v>#N/A</v>
      </c>
      <c r="F52" s="535" t="e">
        <v>#N/A</v>
      </c>
      <c r="G52" s="535" t="e">
        <v>#N/A</v>
      </c>
      <c r="H52" s="535" t="e">
        <v>#N/A</v>
      </c>
      <c r="I52" s="536" t="e">
        <v>#N/A</v>
      </c>
      <c r="J52" s="538" t="e">
        <v>#N/A</v>
      </c>
      <c r="K52" s="535" t="e">
        <v>#N/A</v>
      </c>
      <c r="L52" s="537" t="e">
        <v>#N/A</v>
      </c>
      <c r="M52" s="35"/>
    </row>
    <row r="53" spans="1:13" ht="12.75" customHeight="1" x14ac:dyDescent="0.2">
      <c r="A53" s="295">
        <f t="shared" si="0"/>
        <v>2024.4</v>
      </c>
      <c r="B53" s="538" t="e">
        <v>#N/A</v>
      </c>
      <c r="C53" s="535" t="e">
        <v>#N/A</v>
      </c>
      <c r="D53" s="536" t="e">
        <v>#N/A</v>
      </c>
      <c r="E53" s="534" t="e">
        <v>#N/A</v>
      </c>
      <c r="F53" s="535" t="e">
        <v>#N/A</v>
      </c>
      <c r="G53" s="535" t="e">
        <v>#N/A</v>
      </c>
      <c r="H53" s="535" t="e">
        <v>#N/A</v>
      </c>
      <c r="I53" s="536" t="e">
        <v>#N/A</v>
      </c>
      <c r="J53" s="538" t="e">
        <v>#N/A</v>
      </c>
      <c r="K53" s="535" t="e">
        <v>#N/A</v>
      </c>
      <c r="L53" s="537" t="e">
        <v>#N/A</v>
      </c>
      <c r="M53" s="35"/>
    </row>
    <row r="54" spans="1:13" ht="12.75" customHeight="1" x14ac:dyDescent="0.2">
      <c r="A54" s="295">
        <f t="shared" si="0"/>
        <v>2025.1</v>
      </c>
      <c r="B54" s="538" t="e">
        <v>#N/A</v>
      </c>
      <c r="C54" s="535" t="e">
        <v>#N/A</v>
      </c>
      <c r="D54" s="536" t="e">
        <v>#N/A</v>
      </c>
      <c r="E54" s="534" t="e">
        <v>#N/A</v>
      </c>
      <c r="F54" s="535" t="e">
        <v>#N/A</v>
      </c>
      <c r="G54" s="535" t="e">
        <v>#N/A</v>
      </c>
      <c r="H54" s="535" t="e">
        <v>#N/A</v>
      </c>
      <c r="I54" s="536" t="e">
        <v>#N/A</v>
      </c>
      <c r="J54" s="538" t="e">
        <v>#N/A</v>
      </c>
      <c r="K54" s="535" t="e">
        <v>#N/A</v>
      </c>
      <c r="L54" s="537" t="e">
        <v>#N/A</v>
      </c>
      <c r="M54" s="35"/>
    </row>
    <row r="55" spans="1:13" ht="12.75" customHeight="1" x14ac:dyDescent="0.2">
      <c r="A55" s="295">
        <f t="shared" si="0"/>
        <v>2025.2</v>
      </c>
      <c r="B55" s="538" t="e">
        <v>#N/A</v>
      </c>
      <c r="C55" s="535" t="e">
        <v>#N/A</v>
      </c>
      <c r="D55" s="536" t="e">
        <v>#N/A</v>
      </c>
      <c r="E55" s="534" t="e">
        <v>#N/A</v>
      </c>
      <c r="F55" s="535" t="e">
        <v>#N/A</v>
      </c>
      <c r="G55" s="535" t="e">
        <v>#N/A</v>
      </c>
      <c r="H55" s="535" t="e">
        <v>#N/A</v>
      </c>
      <c r="I55" s="536" t="e">
        <v>#N/A</v>
      </c>
      <c r="J55" s="538" t="e">
        <v>#N/A</v>
      </c>
      <c r="K55" s="535" t="e">
        <v>#N/A</v>
      </c>
      <c r="L55" s="537" t="e">
        <v>#N/A</v>
      </c>
      <c r="M55" s="35"/>
    </row>
    <row r="56" spans="1:13" ht="12.75" customHeight="1" x14ac:dyDescent="0.2">
      <c r="A56" s="295">
        <f t="shared" si="0"/>
        <v>2025.3</v>
      </c>
      <c r="B56" s="538" t="e">
        <v>#N/A</v>
      </c>
      <c r="C56" s="535" t="e">
        <v>#N/A</v>
      </c>
      <c r="D56" s="536" t="e">
        <v>#N/A</v>
      </c>
      <c r="E56" s="534" t="e">
        <v>#N/A</v>
      </c>
      <c r="F56" s="535" t="e">
        <v>#N/A</v>
      </c>
      <c r="G56" s="535" t="e">
        <v>#N/A</v>
      </c>
      <c r="H56" s="535" t="e">
        <v>#N/A</v>
      </c>
      <c r="I56" s="536" t="e">
        <v>#N/A</v>
      </c>
      <c r="J56" s="538" t="e">
        <v>#N/A</v>
      </c>
      <c r="K56" s="535" t="e">
        <v>#N/A</v>
      </c>
      <c r="L56" s="537" t="e">
        <v>#N/A</v>
      </c>
      <c r="M56" s="35"/>
    </row>
    <row r="57" spans="1:13" ht="12.75" customHeight="1" x14ac:dyDescent="0.2">
      <c r="A57" s="295">
        <f t="shared" si="0"/>
        <v>2025.4</v>
      </c>
      <c r="B57" s="538" t="e">
        <v>#N/A</v>
      </c>
      <c r="C57" s="535" t="e">
        <v>#N/A</v>
      </c>
      <c r="D57" s="536" t="e">
        <v>#N/A</v>
      </c>
      <c r="E57" s="534" t="e">
        <v>#N/A</v>
      </c>
      <c r="F57" s="535" t="e">
        <v>#N/A</v>
      </c>
      <c r="G57" s="535" t="e">
        <v>#N/A</v>
      </c>
      <c r="H57" s="535" t="e">
        <v>#N/A</v>
      </c>
      <c r="I57" s="536" t="e">
        <v>#N/A</v>
      </c>
      <c r="J57" s="538" t="e">
        <v>#N/A</v>
      </c>
      <c r="K57" s="535" t="e">
        <v>#N/A</v>
      </c>
      <c r="L57" s="537" t="e">
        <v>#N/A</v>
      </c>
      <c r="M57" s="35"/>
    </row>
    <row r="58" spans="1:13" ht="12.75" customHeight="1" x14ac:dyDescent="0.2">
      <c r="A58" s="295">
        <f t="shared" si="0"/>
        <v>2026.1</v>
      </c>
      <c r="B58" s="538" t="e">
        <v>#N/A</v>
      </c>
      <c r="C58" s="535" t="e">
        <v>#N/A</v>
      </c>
      <c r="D58" s="536" t="e">
        <v>#N/A</v>
      </c>
      <c r="E58" s="534" t="e">
        <v>#N/A</v>
      </c>
      <c r="F58" s="535" t="e">
        <v>#N/A</v>
      </c>
      <c r="G58" s="535" t="e">
        <v>#N/A</v>
      </c>
      <c r="H58" s="535" t="e">
        <v>#N/A</v>
      </c>
      <c r="I58" s="536" t="e">
        <v>#N/A</v>
      </c>
      <c r="J58" s="538" t="e">
        <v>#N/A</v>
      </c>
      <c r="K58" s="535" t="e">
        <v>#N/A</v>
      </c>
      <c r="L58" s="537" t="e">
        <v>#N/A</v>
      </c>
      <c r="M58" s="35"/>
    </row>
    <row r="59" spans="1:13" ht="12.75" customHeight="1" x14ac:dyDescent="0.2">
      <c r="A59" s="295">
        <f t="shared" si="0"/>
        <v>2026.2</v>
      </c>
      <c r="B59" s="538" t="e">
        <v>#N/A</v>
      </c>
      <c r="C59" s="535" t="e">
        <v>#N/A</v>
      </c>
      <c r="D59" s="536" t="e">
        <v>#N/A</v>
      </c>
      <c r="E59" s="534" t="e">
        <v>#N/A</v>
      </c>
      <c r="F59" s="535" t="e">
        <v>#N/A</v>
      </c>
      <c r="G59" s="535" t="e">
        <v>#N/A</v>
      </c>
      <c r="H59" s="535" t="e">
        <v>#N/A</v>
      </c>
      <c r="I59" s="536" t="e">
        <v>#N/A</v>
      </c>
      <c r="J59" s="538" t="e">
        <v>#N/A</v>
      </c>
      <c r="K59" s="535" t="e">
        <v>#N/A</v>
      </c>
      <c r="L59" s="537" t="e">
        <v>#N/A</v>
      </c>
      <c r="M59" s="35"/>
    </row>
    <row r="60" spans="1:13" ht="12.75" customHeight="1" x14ac:dyDescent="0.2">
      <c r="A60" s="295">
        <f t="shared" si="0"/>
        <v>2026.3</v>
      </c>
      <c r="B60" s="538" t="e">
        <v>#N/A</v>
      </c>
      <c r="C60" s="535" t="e">
        <v>#N/A</v>
      </c>
      <c r="D60" s="536" t="e">
        <v>#N/A</v>
      </c>
      <c r="E60" s="534" t="e">
        <v>#N/A</v>
      </c>
      <c r="F60" s="535" t="e">
        <v>#N/A</v>
      </c>
      <c r="G60" s="535" t="e">
        <v>#N/A</v>
      </c>
      <c r="H60" s="535" t="e">
        <v>#N/A</v>
      </c>
      <c r="I60" s="536" t="e">
        <v>#N/A</v>
      </c>
      <c r="J60" s="538" t="e">
        <v>#N/A</v>
      </c>
      <c r="K60" s="535" t="e">
        <v>#N/A</v>
      </c>
      <c r="L60" s="537" t="e">
        <v>#N/A</v>
      </c>
      <c r="M60" s="35"/>
    </row>
    <row r="61" spans="1:13" ht="12.75" customHeight="1" x14ac:dyDescent="0.2">
      <c r="A61" s="295">
        <f t="shared" si="0"/>
        <v>2026.4</v>
      </c>
      <c r="B61" s="538" t="e">
        <v>#N/A</v>
      </c>
      <c r="C61" s="535" t="e">
        <v>#N/A</v>
      </c>
      <c r="D61" s="536" t="e">
        <v>#N/A</v>
      </c>
      <c r="E61" s="534" t="e">
        <v>#N/A</v>
      </c>
      <c r="F61" s="535" t="e">
        <v>#N/A</v>
      </c>
      <c r="G61" s="535" t="e">
        <v>#N/A</v>
      </c>
      <c r="H61" s="535" t="e">
        <v>#N/A</v>
      </c>
      <c r="I61" s="536" t="e">
        <v>#N/A</v>
      </c>
      <c r="J61" s="538" t="e">
        <v>#N/A</v>
      </c>
      <c r="K61" s="535" t="e">
        <v>#N/A</v>
      </c>
      <c r="L61" s="537" t="e">
        <v>#N/A</v>
      </c>
      <c r="M61" s="35"/>
    </row>
    <row r="62" spans="1:13" ht="12.75" customHeight="1" x14ac:dyDescent="0.2">
      <c r="A62" s="295">
        <f t="shared" si="0"/>
        <v>2027.1</v>
      </c>
      <c r="B62" s="538" t="e">
        <v>#N/A</v>
      </c>
      <c r="C62" s="535" t="e">
        <v>#N/A</v>
      </c>
      <c r="D62" s="536" t="e">
        <v>#N/A</v>
      </c>
      <c r="E62" s="534" t="e">
        <v>#N/A</v>
      </c>
      <c r="F62" s="535" t="e">
        <v>#N/A</v>
      </c>
      <c r="G62" s="535" t="e">
        <v>#N/A</v>
      </c>
      <c r="H62" s="535" t="e">
        <v>#N/A</v>
      </c>
      <c r="I62" s="536" t="e">
        <v>#N/A</v>
      </c>
      <c r="J62" s="538" t="e">
        <v>#N/A</v>
      </c>
      <c r="K62" s="535" t="e">
        <v>#N/A</v>
      </c>
      <c r="L62" s="537" t="e">
        <v>#N/A</v>
      </c>
      <c r="M62" s="35"/>
    </row>
    <row r="63" spans="1:13" ht="12.75" customHeight="1" x14ac:dyDescent="0.2">
      <c r="A63" s="295">
        <f t="shared" si="0"/>
        <v>2027.2</v>
      </c>
      <c r="B63" s="538" t="e">
        <v>#N/A</v>
      </c>
      <c r="C63" s="535" t="e">
        <v>#N/A</v>
      </c>
      <c r="D63" s="536" t="e">
        <v>#N/A</v>
      </c>
      <c r="E63" s="534" t="e">
        <v>#N/A</v>
      </c>
      <c r="F63" s="535" t="e">
        <v>#N/A</v>
      </c>
      <c r="G63" s="535" t="e">
        <v>#N/A</v>
      </c>
      <c r="H63" s="535" t="e">
        <v>#N/A</v>
      </c>
      <c r="I63" s="536" t="e">
        <v>#N/A</v>
      </c>
      <c r="J63" s="538" t="e">
        <v>#N/A</v>
      </c>
      <c r="K63" s="535" t="e">
        <v>#N/A</v>
      </c>
      <c r="L63" s="537" t="e">
        <v>#N/A</v>
      </c>
      <c r="M63" s="35"/>
    </row>
    <row r="64" spans="1:13" ht="12.75" customHeight="1" x14ac:dyDescent="0.2">
      <c r="A64" s="295">
        <f t="shared" si="0"/>
        <v>2027.3</v>
      </c>
      <c r="B64" s="538" t="e">
        <v>#N/A</v>
      </c>
      <c r="C64" s="535" t="e">
        <v>#N/A</v>
      </c>
      <c r="D64" s="536" t="e">
        <v>#N/A</v>
      </c>
      <c r="E64" s="534" t="e">
        <v>#N/A</v>
      </c>
      <c r="F64" s="535" t="e">
        <v>#N/A</v>
      </c>
      <c r="G64" s="535" t="e">
        <v>#N/A</v>
      </c>
      <c r="H64" s="535" t="e">
        <v>#N/A</v>
      </c>
      <c r="I64" s="536" t="e">
        <v>#N/A</v>
      </c>
      <c r="J64" s="538" t="e">
        <v>#N/A</v>
      </c>
      <c r="K64" s="535" t="e">
        <v>#N/A</v>
      </c>
      <c r="L64" s="537" t="e">
        <v>#N/A</v>
      </c>
      <c r="M64" s="35"/>
    </row>
    <row r="65" spans="1:13" ht="12.75" customHeight="1" x14ac:dyDescent="0.2">
      <c r="A65" s="295">
        <f t="shared" si="0"/>
        <v>2027.4</v>
      </c>
      <c r="B65" s="538" t="e">
        <v>#N/A</v>
      </c>
      <c r="C65" s="535" t="e">
        <v>#N/A</v>
      </c>
      <c r="D65" s="536" t="e">
        <v>#N/A</v>
      </c>
      <c r="E65" s="534" t="e">
        <v>#N/A</v>
      </c>
      <c r="F65" s="535" t="e">
        <v>#N/A</v>
      </c>
      <c r="G65" s="535" t="e">
        <v>#N/A</v>
      </c>
      <c r="H65" s="535" t="e">
        <v>#N/A</v>
      </c>
      <c r="I65" s="536" t="e">
        <v>#N/A</v>
      </c>
      <c r="J65" s="538" t="e">
        <v>#N/A</v>
      </c>
      <c r="K65" s="535" t="e">
        <v>#N/A</v>
      </c>
      <c r="L65" s="537" t="e">
        <v>#N/A</v>
      </c>
      <c r="M65" s="35"/>
    </row>
    <row r="66" spans="1:13" ht="12.75" customHeight="1" x14ac:dyDescent="0.2">
      <c r="A66" s="295">
        <f t="shared" si="0"/>
        <v>2028.1</v>
      </c>
      <c r="B66" s="538" t="e">
        <v>#N/A</v>
      </c>
      <c r="C66" s="535" t="e">
        <v>#N/A</v>
      </c>
      <c r="D66" s="536" t="e">
        <v>#N/A</v>
      </c>
      <c r="E66" s="534" t="e">
        <v>#N/A</v>
      </c>
      <c r="F66" s="535" t="e">
        <v>#N/A</v>
      </c>
      <c r="G66" s="535" t="e">
        <v>#N/A</v>
      </c>
      <c r="H66" s="535" t="e">
        <v>#N/A</v>
      </c>
      <c r="I66" s="536" t="e">
        <v>#N/A</v>
      </c>
      <c r="J66" s="538" t="e">
        <v>#N/A</v>
      </c>
      <c r="K66" s="535" t="e">
        <v>#N/A</v>
      </c>
      <c r="L66" s="537" t="e">
        <v>#N/A</v>
      </c>
      <c r="M66" s="35"/>
    </row>
    <row r="67" spans="1:13" ht="12.75" customHeight="1" x14ac:dyDescent="0.2">
      <c r="A67" s="295">
        <f t="shared" si="0"/>
        <v>2028.2</v>
      </c>
      <c r="B67" s="538" t="e">
        <v>#N/A</v>
      </c>
      <c r="C67" s="535" t="e">
        <v>#N/A</v>
      </c>
      <c r="D67" s="536" t="e">
        <v>#N/A</v>
      </c>
      <c r="E67" s="534" t="e">
        <v>#N/A</v>
      </c>
      <c r="F67" s="535" t="e">
        <v>#N/A</v>
      </c>
      <c r="G67" s="535" t="e">
        <v>#N/A</v>
      </c>
      <c r="H67" s="535" t="e">
        <v>#N/A</v>
      </c>
      <c r="I67" s="536" t="e">
        <v>#N/A</v>
      </c>
      <c r="J67" s="538" t="e">
        <v>#N/A</v>
      </c>
      <c r="K67" s="535" t="e">
        <v>#N/A</v>
      </c>
      <c r="L67" s="537" t="e">
        <v>#N/A</v>
      </c>
      <c r="M67" s="35"/>
    </row>
    <row r="68" spans="1:13" ht="12.75" customHeight="1" x14ac:dyDescent="0.2">
      <c r="A68" s="295">
        <f t="shared" si="0"/>
        <v>2028.3</v>
      </c>
      <c r="B68" s="538" t="e">
        <v>#N/A</v>
      </c>
      <c r="C68" s="535" t="e">
        <v>#N/A</v>
      </c>
      <c r="D68" s="536" t="e">
        <v>#N/A</v>
      </c>
      <c r="E68" s="534" t="e">
        <v>#N/A</v>
      </c>
      <c r="F68" s="535" t="e">
        <v>#N/A</v>
      </c>
      <c r="G68" s="535" t="e">
        <v>#N/A</v>
      </c>
      <c r="H68" s="535" t="e">
        <v>#N/A</v>
      </c>
      <c r="I68" s="536" t="e">
        <v>#N/A</v>
      </c>
      <c r="J68" s="538" t="e">
        <v>#N/A</v>
      </c>
      <c r="K68" s="535" t="e">
        <v>#N/A</v>
      </c>
      <c r="L68" s="537" t="e">
        <v>#N/A</v>
      </c>
      <c r="M68" s="35"/>
    </row>
    <row r="69" spans="1:13" ht="12.75" customHeight="1" x14ac:dyDescent="0.2">
      <c r="A69" s="295">
        <f t="shared" si="0"/>
        <v>2028.4</v>
      </c>
      <c r="B69" s="538" t="e">
        <v>#N/A</v>
      </c>
      <c r="C69" s="535" t="e">
        <v>#N/A</v>
      </c>
      <c r="D69" s="536" t="e">
        <v>#N/A</v>
      </c>
      <c r="E69" s="534" t="e">
        <v>#N/A</v>
      </c>
      <c r="F69" s="535" t="e">
        <v>#N/A</v>
      </c>
      <c r="G69" s="535" t="e">
        <v>#N/A</v>
      </c>
      <c r="H69" s="535" t="e">
        <v>#N/A</v>
      </c>
      <c r="I69" s="536" t="e">
        <v>#N/A</v>
      </c>
      <c r="J69" s="538" t="e">
        <v>#N/A</v>
      </c>
      <c r="K69" s="535" t="e">
        <v>#N/A</v>
      </c>
      <c r="L69" s="537" t="e">
        <v>#N/A</v>
      </c>
      <c r="M69" s="35"/>
    </row>
    <row r="70" spans="1:13" ht="12.75" customHeight="1" x14ac:dyDescent="0.2">
      <c r="A70" s="295">
        <f t="shared" si="0"/>
        <v>2029.1</v>
      </c>
      <c r="B70" s="538" t="e">
        <v>#N/A</v>
      </c>
      <c r="C70" s="535" t="e">
        <v>#N/A</v>
      </c>
      <c r="D70" s="536" t="e">
        <v>#N/A</v>
      </c>
      <c r="E70" s="534" t="e">
        <v>#N/A</v>
      </c>
      <c r="F70" s="535" t="e">
        <v>#N/A</v>
      </c>
      <c r="G70" s="535" t="e">
        <v>#N/A</v>
      </c>
      <c r="H70" s="535" t="e">
        <v>#N/A</v>
      </c>
      <c r="I70" s="536" t="e">
        <v>#N/A</v>
      </c>
      <c r="J70" s="538" t="e">
        <v>#N/A</v>
      </c>
      <c r="K70" s="535" t="e">
        <v>#N/A</v>
      </c>
      <c r="L70" s="537" t="e">
        <v>#N/A</v>
      </c>
      <c r="M70" s="35"/>
    </row>
    <row r="71" spans="1:13" ht="12.75" customHeight="1" x14ac:dyDescent="0.2">
      <c r="A71" s="295">
        <f t="shared" si="0"/>
        <v>2029.2</v>
      </c>
      <c r="B71" s="538" t="e">
        <v>#N/A</v>
      </c>
      <c r="C71" s="535" t="e">
        <v>#N/A</v>
      </c>
      <c r="D71" s="536" t="e">
        <v>#N/A</v>
      </c>
      <c r="E71" s="534" t="e">
        <v>#N/A</v>
      </c>
      <c r="F71" s="535" t="e">
        <v>#N/A</v>
      </c>
      <c r="G71" s="535" t="e">
        <v>#N/A</v>
      </c>
      <c r="H71" s="535" t="e">
        <v>#N/A</v>
      </c>
      <c r="I71" s="536" t="e">
        <v>#N/A</v>
      </c>
      <c r="J71" s="538" t="e">
        <v>#N/A</v>
      </c>
      <c r="K71" s="535" t="e">
        <v>#N/A</v>
      </c>
      <c r="L71" s="537" t="e">
        <v>#N/A</v>
      </c>
      <c r="M71" s="35"/>
    </row>
    <row r="72" spans="1:13" ht="12.75" customHeight="1" x14ac:dyDescent="0.2">
      <c r="A72" s="295">
        <f t="shared" si="0"/>
        <v>2029.3</v>
      </c>
      <c r="B72" s="538" t="e">
        <v>#N/A</v>
      </c>
      <c r="C72" s="535" t="e">
        <v>#N/A</v>
      </c>
      <c r="D72" s="536" t="e">
        <v>#N/A</v>
      </c>
      <c r="E72" s="534" t="e">
        <v>#N/A</v>
      </c>
      <c r="F72" s="535" t="e">
        <v>#N/A</v>
      </c>
      <c r="G72" s="535" t="e">
        <v>#N/A</v>
      </c>
      <c r="H72" s="535" t="e">
        <v>#N/A</v>
      </c>
      <c r="I72" s="536" t="e">
        <v>#N/A</v>
      </c>
      <c r="J72" s="538" t="e">
        <v>#N/A</v>
      </c>
      <c r="K72" s="535" t="e">
        <v>#N/A</v>
      </c>
      <c r="L72" s="537" t="e">
        <v>#N/A</v>
      </c>
      <c r="M72" s="35"/>
    </row>
    <row r="73" spans="1:13" ht="12.75" customHeight="1" x14ac:dyDescent="0.2">
      <c r="A73" s="295">
        <f t="shared" si="0"/>
        <v>2029.4</v>
      </c>
      <c r="B73" s="538" t="e">
        <v>#N/A</v>
      </c>
      <c r="C73" s="535" t="e">
        <v>#N/A</v>
      </c>
      <c r="D73" s="536" t="e">
        <v>#N/A</v>
      </c>
      <c r="E73" s="534" t="e">
        <v>#N/A</v>
      </c>
      <c r="F73" s="535" t="e">
        <v>#N/A</v>
      </c>
      <c r="G73" s="535" t="e">
        <v>#N/A</v>
      </c>
      <c r="H73" s="535" t="e">
        <v>#N/A</v>
      </c>
      <c r="I73" s="536" t="e">
        <v>#N/A</v>
      </c>
      <c r="J73" s="538" t="e">
        <v>#N/A</v>
      </c>
      <c r="K73" s="535" t="e">
        <v>#N/A</v>
      </c>
      <c r="L73" s="537" t="e">
        <v>#N/A</v>
      </c>
      <c r="M73" s="35"/>
    </row>
    <row r="74" spans="1:13" ht="12.75" customHeight="1" x14ac:dyDescent="0.2">
      <c r="A74" s="295">
        <f t="shared" si="0"/>
        <v>2030.1</v>
      </c>
      <c r="B74" s="538" t="e">
        <v>#N/A</v>
      </c>
      <c r="C74" s="535" t="e">
        <v>#N/A</v>
      </c>
      <c r="D74" s="536" t="e">
        <v>#N/A</v>
      </c>
      <c r="E74" s="534" t="e">
        <v>#N/A</v>
      </c>
      <c r="F74" s="535" t="e">
        <v>#N/A</v>
      </c>
      <c r="G74" s="535" t="e">
        <v>#N/A</v>
      </c>
      <c r="H74" s="535" t="e">
        <v>#N/A</v>
      </c>
      <c r="I74" s="536" t="e">
        <v>#N/A</v>
      </c>
      <c r="J74" s="538" t="e">
        <v>#N/A</v>
      </c>
      <c r="K74" s="535" t="e">
        <v>#N/A</v>
      </c>
      <c r="L74" s="537" t="e">
        <v>#N/A</v>
      </c>
      <c r="M74" s="35"/>
    </row>
    <row r="75" spans="1:13" ht="12.75" customHeight="1" x14ac:dyDescent="0.2">
      <c r="A75" s="295">
        <f t="shared" si="0"/>
        <v>2030.2</v>
      </c>
      <c r="B75" s="538" t="e">
        <v>#N/A</v>
      </c>
      <c r="C75" s="535" t="e">
        <v>#N/A</v>
      </c>
      <c r="D75" s="536" t="e">
        <v>#N/A</v>
      </c>
      <c r="E75" s="534" t="e">
        <v>#N/A</v>
      </c>
      <c r="F75" s="535" t="e">
        <v>#N/A</v>
      </c>
      <c r="G75" s="535" t="e">
        <v>#N/A</v>
      </c>
      <c r="H75" s="535" t="e">
        <v>#N/A</v>
      </c>
      <c r="I75" s="536" t="e">
        <v>#N/A</v>
      </c>
      <c r="J75" s="538" t="e">
        <v>#N/A</v>
      </c>
      <c r="K75" s="535" t="e">
        <v>#N/A</v>
      </c>
      <c r="L75" s="537" t="e">
        <v>#N/A</v>
      </c>
      <c r="M75" s="35"/>
    </row>
    <row r="76" spans="1:13" ht="12.75" customHeight="1" x14ac:dyDescent="0.2">
      <c r="A76" s="295">
        <f t="shared" si="0"/>
        <v>2030.3</v>
      </c>
      <c r="B76" s="538" t="e">
        <v>#N/A</v>
      </c>
      <c r="C76" s="535" t="e">
        <v>#N/A</v>
      </c>
      <c r="D76" s="536" t="e">
        <v>#N/A</v>
      </c>
      <c r="E76" s="534" t="e">
        <v>#N/A</v>
      </c>
      <c r="F76" s="535" t="e">
        <v>#N/A</v>
      </c>
      <c r="G76" s="535" t="e">
        <v>#N/A</v>
      </c>
      <c r="H76" s="535" t="e">
        <v>#N/A</v>
      </c>
      <c r="I76" s="536" t="e">
        <v>#N/A</v>
      </c>
      <c r="J76" s="538" t="e">
        <v>#N/A</v>
      </c>
      <c r="K76" s="535" t="e">
        <v>#N/A</v>
      </c>
      <c r="L76" s="537" t="e">
        <v>#N/A</v>
      </c>
      <c r="M76" s="35"/>
    </row>
    <row r="77" spans="1:13" ht="12.75" customHeight="1" x14ac:dyDescent="0.2">
      <c r="A77" s="295">
        <f t="shared" si="0"/>
        <v>2030.4</v>
      </c>
      <c r="B77" s="538" t="e">
        <v>#N/A</v>
      </c>
      <c r="C77" s="535" t="e">
        <v>#N/A</v>
      </c>
      <c r="D77" s="536" t="e">
        <v>#N/A</v>
      </c>
      <c r="E77" s="534" t="e">
        <v>#N/A</v>
      </c>
      <c r="F77" s="535" t="e">
        <v>#N/A</v>
      </c>
      <c r="G77" s="535" t="e">
        <v>#N/A</v>
      </c>
      <c r="H77" s="535" t="e">
        <v>#N/A</v>
      </c>
      <c r="I77" s="536" t="e">
        <v>#N/A</v>
      </c>
      <c r="J77" s="538" t="e">
        <v>#N/A</v>
      </c>
      <c r="K77" s="535" t="e">
        <v>#N/A</v>
      </c>
      <c r="L77" s="537" t="e">
        <v>#N/A</v>
      </c>
      <c r="M77" s="35"/>
    </row>
    <row r="78" spans="1:13" ht="12.75" customHeight="1" x14ac:dyDescent="0.2">
      <c r="A78" s="48"/>
      <c r="B78" s="50"/>
      <c r="C78" s="49"/>
      <c r="D78" s="49"/>
      <c r="E78" s="49"/>
      <c r="F78" s="49"/>
      <c r="G78" s="49"/>
      <c r="H78" s="153"/>
      <c r="I78" s="35"/>
      <c r="J78" s="35"/>
      <c r="K78" s="35"/>
      <c r="L78" s="35"/>
      <c r="M78" s="35"/>
    </row>
    <row r="79" spans="1:13" ht="12.75" customHeight="1" x14ac:dyDescent="0.2">
      <c r="A79" s="48"/>
      <c r="B79" s="50"/>
      <c r="C79" s="49"/>
      <c r="D79" s="49"/>
      <c r="E79" s="49"/>
      <c r="F79" s="49"/>
      <c r="G79" s="49"/>
      <c r="H79" s="153"/>
      <c r="I79" s="35"/>
      <c r="J79" s="35"/>
      <c r="K79" s="35"/>
      <c r="L79" s="35"/>
      <c r="M79" s="35"/>
    </row>
    <row r="80" spans="1:13" ht="12.75" customHeight="1" x14ac:dyDescent="0.2">
      <c r="A80" s="48"/>
      <c r="B80" s="50"/>
      <c r="C80" s="49"/>
      <c r="D80" s="49"/>
      <c r="E80" s="49"/>
      <c r="F80" s="49"/>
      <c r="G80" s="49"/>
      <c r="H80" s="153"/>
      <c r="I80" s="35"/>
      <c r="J80" s="35"/>
      <c r="K80" s="35"/>
      <c r="L80" s="35"/>
      <c r="M80" s="35"/>
    </row>
    <row r="81" spans="1:13" ht="12.75" customHeight="1" x14ac:dyDescent="0.2">
      <c r="A81" s="48"/>
      <c r="B81" s="50"/>
      <c r="C81" s="49"/>
      <c r="D81" s="49"/>
      <c r="E81" s="49"/>
      <c r="F81" s="49"/>
      <c r="G81" s="49"/>
      <c r="H81" s="153"/>
      <c r="I81" s="35"/>
      <c r="J81" s="35"/>
      <c r="K81" s="35"/>
      <c r="L81" s="35"/>
      <c r="M81" s="35"/>
    </row>
    <row r="82" spans="1:13" ht="12.75" customHeight="1" x14ac:dyDescent="0.2">
      <c r="A82" s="48"/>
      <c r="B82" s="50"/>
      <c r="C82" s="49"/>
      <c r="D82" s="49"/>
      <c r="E82" s="49"/>
      <c r="F82" s="49"/>
      <c r="G82" s="49"/>
      <c r="H82" s="153"/>
      <c r="I82" s="35"/>
      <c r="J82" s="35"/>
      <c r="K82" s="35"/>
      <c r="L82" s="35"/>
      <c r="M82" s="35"/>
    </row>
    <row r="83" spans="1:13" ht="12.75" customHeight="1" x14ac:dyDescent="0.2">
      <c r="A83" s="48"/>
      <c r="B83" s="50"/>
      <c r="C83" s="49"/>
      <c r="D83" s="49"/>
      <c r="E83" s="49"/>
      <c r="F83" s="49"/>
      <c r="G83" s="49"/>
      <c r="H83" s="153"/>
      <c r="I83" s="35"/>
      <c r="J83" s="35"/>
      <c r="K83" s="35"/>
      <c r="L83" s="35"/>
      <c r="M83" s="35"/>
    </row>
    <row r="84" spans="1:13" ht="12.75" customHeight="1" x14ac:dyDescent="0.2">
      <c r="A84" s="48"/>
      <c r="B84" s="50"/>
      <c r="C84" s="49"/>
      <c r="D84" s="49"/>
      <c r="E84" s="49"/>
      <c r="F84" s="49"/>
      <c r="G84" s="49"/>
      <c r="H84" s="153"/>
      <c r="I84" s="35"/>
      <c r="J84" s="35"/>
      <c r="K84" s="35"/>
      <c r="L84" s="35"/>
      <c r="M84" s="35"/>
    </row>
    <row r="85" spans="1:13" ht="12.75" customHeight="1" x14ac:dyDescent="0.2">
      <c r="A85" s="48"/>
      <c r="B85" s="50"/>
      <c r="C85" s="49"/>
      <c r="D85" s="49"/>
      <c r="E85" s="49"/>
      <c r="F85" s="49"/>
      <c r="G85" s="49"/>
      <c r="H85" s="153"/>
      <c r="I85" s="35"/>
      <c r="J85" s="35"/>
      <c r="K85" s="35"/>
      <c r="L85" s="35"/>
      <c r="M85" s="35"/>
    </row>
    <row r="86" spans="1:13" ht="12.75" customHeight="1" x14ac:dyDescent="0.2">
      <c r="A86" s="48"/>
      <c r="B86" s="50"/>
      <c r="C86" s="49"/>
      <c r="D86" s="49"/>
      <c r="E86" s="49"/>
      <c r="F86" s="49"/>
      <c r="G86" s="49"/>
      <c r="H86" s="153"/>
      <c r="I86" s="35"/>
      <c r="J86" s="35"/>
      <c r="K86" s="35"/>
      <c r="L86" s="35"/>
      <c r="M86" s="35"/>
    </row>
    <row r="87" spans="1:13" ht="12.75" customHeight="1" x14ac:dyDescent="0.2">
      <c r="A87" s="48"/>
      <c r="B87" s="50"/>
      <c r="C87" s="49"/>
      <c r="D87" s="49"/>
      <c r="E87" s="49"/>
      <c r="F87" s="49"/>
      <c r="G87" s="49"/>
      <c r="H87" s="153"/>
      <c r="I87" s="35"/>
      <c r="J87" s="35"/>
      <c r="K87" s="35"/>
      <c r="L87" s="35"/>
      <c r="M87" s="35"/>
    </row>
    <row r="88" spans="1:13" ht="12.75" customHeight="1" x14ac:dyDescent="0.2">
      <c r="A88" s="48"/>
      <c r="B88" s="50"/>
      <c r="C88" s="49"/>
      <c r="D88" s="49"/>
      <c r="E88" s="49"/>
      <c r="F88" s="49"/>
      <c r="G88" s="49"/>
      <c r="H88" s="153"/>
      <c r="I88" s="35"/>
      <c r="J88" s="35"/>
      <c r="K88" s="35"/>
      <c r="L88" s="35"/>
      <c r="M88" s="35"/>
    </row>
    <row r="89" spans="1:13" ht="12.75" customHeight="1" x14ac:dyDescent="0.2">
      <c r="A89" s="48"/>
      <c r="B89" s="50"/>
      <c r="C89" s="49"/>
      <c r="D89" s="49"/>
      <c r="E89" s="49"/>
      <c r="F89" s="49"/>
      <c r="G89" s="49"/>
      <c r="H89" s="153"/>
      <c r="I89" s="35"/>
      <c r="J89" s="35"/>
      <c r="K89" s="35"/>
      <c r="L89" s="35"/>
      <c r="M89" s="35"/>
    </row>
    <row r="90" spans="1:13" ht="12.75" customHeight="1" x14ac:dyDescent="0.2">
      <c r="A90" s="48"/>
      <c r="B90" s="50"/>
      <c r="C90" s="49"/>
      <c r="D90" s="49"/>
      <c r="E90" s="49"/>
      <c r="F90" s="49"/>
      <c r="G90" s="49"/>
      <c r="H90" s="153"/>
      <c r="I90" s="35"/>
      <c r="J90" s="35"/>
      <c r="K90" s="35"/>
      <c r="L90" s="35"/>
      <c r="M90" s="35"/>
    </row>
    <row r="91" spans="1:13" ht="12.75" customHeight="1" x14ac:dyDescent="0.2">
      <c r="A91" s="48"/>
      <c r="B91" s="50"/>
      <c r="C91" s="49"/>
      <c r="D91" s="49"/>
      <c r="E91" s="49"/>
      <c r="F91" s="49"/>
      <c r="G91" s="49"/>
      <c r="H91" s="153"/>
      <c r="I91" s="35"/>
      <c r="J91" s="35"/>
      <c r="K91" s="35"/>
      <c r="L91" s="35"/>
      <c r="M91" s="35"/>
    </row>
    <row r="92" spans="1:13" ht="12.75" customHeight="1" x14ac:dyDescent="0.2">
      <c r="A92" s="48"/>
      <c r="B92" s="50"/>
      <c r="C92" s="49"/>
      <c r="D92" s="49"/>
      <c r="E92" s="49"/>
      <c r="F92" s="49"/>
      <c r="G92" s="49"/>
      <c r="H92" s="153"/>
      <c r="I92" s="35"/>
      <c r="J92" s="35"/>
      <c r="K92" s="35"/>
      <c r="L92" s="35"/>
      <c r="M92" s="35"/>
    </row>
    <row r="93" spans="1:13" ht="12.75" customHeight="1" x14ac:dyDescent="0.2">
      <c r="A93" s="48"/>
      <c r="B93" s="50"/>
      <c r="C93" s="49"/>
      <c r="D93" s="49"/>
      <c r="E93" s="49"/>
      <c r="F93" s="49"/>
      <c r="G93" s="49"/>
      <c r="H93" s="153"/>
      <c r="I93" s="35"/>
      <c r="J93" s="35"/>
      <c r="K93" s="35"/>
      <c r="L93" s="35"/>
      <c r="M93" s="35"/>
    </row>
    <row r="94" spans="1:13" ht="12.75" customHeight="1" x14ac:dyDescent="0.2">
      <c r="A94" s="48"/>
      <c r="B94" s="50"/>
      <c r="C94" s="49"/>
      <c r="D94" s="49"/>
      <c r="E94" s="49"/>
      <c r="F94" s="49"/>
      <c r="G94" s="49"/>
      <c r="H94" s="153"/>
      <c r="I94" s="35"/>
      <c r="J94" s="35"/>
      <c r="K94" s="35"/>
      <c r="L94" s="35"/>
      <c r="M94" s="35"/>
    </row>
    <row r="95" spans="1:13" ht="12.75" customHeight="1" x14ac:dyDescent="0.2">
      <c r="A95" s="48"/>
      <c r="B95" s="50"/>
      <c r="C95" s="49"/>
      <c r="D95" s="49"/>
      <c r="E95" s="49"/>
      <c r="F95" s="49"/>
      <c r="G95" s="49"/>
      <c r="H95" s="153"/>
      <c r="I95" s="35"/>
      <c r="J95" s="35"/>
      <c r="K95" s="35"/>
      <c r="L95" s="35"/>
      <c r="M95" s="35"/>
    </row>
    <row r="96" spans="1:13" ht="12.75" customHeight="1" x14ac:dyDescent="0.2">
      <c r="A96" s="48"/>
      <c r="B96" s="50"/>
      <c r="C96" s="49"/>
      <c r="D96" s="49"/>
      <c r="E96" s="49"/>
      <c r="F96" s="49"/>
      <c r="G96" s="49"/>
      <c r="H96" s="153"/>
      <c r="I96" s="35"/>
      <c r="J96" s="35"/>
      <c r="K96" s="35"/>
      <c r="L96" s="35"/>
      <c r="M96" s="35"/>
    </row>
    <row r="97" spans="1:13" ht="12.75" customHeight="1" x14ac:dyDescent="0.2">
      <c r="A97" s="48"/>
      <c r="B97" s="50"/>
      <c r="C97" s="49"/>
      <c r="D97" s="49"/>
      <c r="E97" s="49"/>
      <c r="F97" s="49"/>
      <c r="G97" s="49"/>
      <c r="H97" s="153"/>
      <c r="I97" s="35"/>
      <c r="J97" s="35"/>
      <c r="K97" s="35"/>
      <c r="L97" s="35"/>
      <c r="M97" s="35"/>
    </row>
    <row r="98" spans="1:13" ht="12.75" customHeight="1" x14ac:dyDescent="0.2">
      <c r="A98" s="48"/>
      <c r="B98" s="50"/>
      <c r="C98" s="49"/>
      <c r="D98" s="49"/>
      <c r="E98" s="49"/>
      <c r="F98" s="49"/>
      <c r="G98" s="49"/>
      <c r="H98" s="153"/>
      <c r="I98" s="35"/>
      <c r="J98" s="35"/>
      <c r="K98" s="35"/>
      <c r="L98" s="35"/>
      <c r="M98" s="35"/>
    </row>
    <row r="99" spans="1:13" ht="12.75" customHeight="1" x14ac:dyDescent="0.2">
      <c r="A99" s="48"/>
      <c r="B99" s="50"/>
      <c r="C99" s="49"/>
      <c r="D99" s="49"/>
      <c r="E99" s="49"/>
      <c r="F99" s="49"/>
      <c r="G99" s="49"/>
      <c r="H99" s="153"/>
      <c r="I99" s="35"/>
      <c r="J99" s="35"/>
      <c r="K99" s="35"/>
      <c r="L99" s="35"/>
      <c r="M99" s="35"/>
    </row>
    <row r="100" spans="1:13" ht="12.75" customHeight="1" x14ac:dyDescent="0.2">
      <c r="A100" s="48"/>
      <c r="B100" s="50"/>
      <c r="C100" s="49"/>
      <c r="D100" s="49"/>
      <c r="E100" s="49"/>
      <c r="F100" s="49"/>
      <c r="G100" s="49"/>
      <c r="H100" s="153"/>
      <c r="I100" s="35"/>
      <c r="J100" s="35"/>
      <c r="K100" s="35"/>
      <c r="L100" s="35"/>
      <c r="M100" s="35"/>
    </row>
    <row r="101" spans="1:13" ht="12.75" customHeight="1" x14ac:dyDescent="0.2">
      <c r="A101" s="48"/>
      <c r="B101" s="50"/>
      <c r="C101" s="49"/>
      <c r="D101" s="49"/>
      <c r="E101" s="49"/>
      <c r="F101" s="49"/>
      <c r="G101" s="49"/>
      <c r="H101" s="153"/>
      <c r="I101" s="35"/>
      <c r="J101" s="35"/>
      <c r="K101" s="35"/>
      <c r="L101" s="35"/>
      <c r="M101" s="35"/>
    </row>
    <row r="102" spans="1:13" ht="12.75" customHeight="1" x14ac:dyDescent="0.2">
      <c r="A102" s="48"/>
      <c r="B102" s="50"/>
      <c r="C102" s="49"/>
      <c r="D102" s="49"/>
      <c r="E102" s="49"/>
      <c r="F102" s="49"/>
      <c r="G102" s="49"/>
      <c r="H102" s="153"/>
      <c r="I102" s="35"/>
      <c r="J102" s="35"/>
      <c r="K102" s="35"/>
      <c r="L102" s="35"/>
      <c r="M102" s="35"/>
    </row>
    <row r="103" spans="1:13" ht="12.75" customHeight="1" x14ac:dyDescent="0.2">
      <c r="A103" s="48"/>
      <c r="B103" s="50"/>
      <c r="C103" s="49"/>
      <c r="D103" s="49"/>
      <c r="E103" s="49"/>
      <c r="F103" s="49"/>
      <c r="G103" s="49"/>
      <c r="H103" s="153"/>
      <c r="I103" s="35"/>
      <c r="J103" s="35"/>
      <c r="K103" s="35"/>
      <c r="L103" s="35"/>
      <c r="M103" s="35"/>
    </row>
    <row r="104" spans="1:13" ht="12.75" customHeight="1" x14ac:dyDescent="0.2">
      <c r="A104" s="48"/>
      <c r="B104" s="50"/>
      <c r="C104" s="49"/>
      <c r="D104" s="49"/>
      <c r="E104" s="49"/>
      <c r="F104" s="49"/>
      <c r="G104" s="49"/>
      <c r="H104" s="153"/>
      <c r="I104" s="35"/>
      <c r="J104" s="35"/>
      <c r="K104" s="35"/>
      <c r="L104" s="35"/>
      <c r="M104" s="35"/>
    </row>
    <row r="105" spans="1:13" ht="12.75" customHeight="1" x14ac:dyDescent="0.2">
      <c r="A105" s="48"/>
      <c r="B105" s="50"/>
      <c r="C105" s="49"/>
      <c r="D105" s="49"/>
      <c r="E105" s="49"/>
      <c r="F105" s="49"/>
      <c r="G105" s="49"/>
      <c r="H105" s="153"/>
      <c r="I105" s="35"/>
      <c r="J105" s="35"/>
      <c r="K105" s="35"/>
      <c r="L105" s="35"/>
      <c r="M105" s="35"/>
    </row>
    <row r="106" spans="1:13" ht="12.75" customHeight="1" x14ac:dyDescent="0.2">
      <c r="A106" s="48"/>
      <c r="B106" s="50"/>
      <c r="C106" s="49"/>
      <c r="D106" s="49"/>
      <c r="E106" s="49"/>
      <c r="F106" s="49"/>
      <c r="G106" s="49"/>
      <c r="H106" s="153"/>
      <c r="I106" s="35"/>
      <c r="J106" s="35"/>
      <c r="K106" s="35"/>
      <c r="L106" s="35"/>
      <c r="M106" s="35"/>
    </row>
    <row r="107" spans="1:13" ht="12.75" customHeight="1" x14ac:dyDescent="0.2">
      <c r="A107" s="48"/>
      <c r="B107" s="50"/>
      <c r="C107" s="49"/>
      <c r="D107" s="49"/>
      <c r="E107" s="49"/>
      <c r="F107" s="49"/>
      <c r="G107" s="49"/>
      <c r="H107" s="153"/>
      <c r="I107" s="35"/>
      <c r="J107" s="35"/>
      <c r="K107" s="35"/>
      <c r="L107" s="35"/>
      <c r="M107" s="35"/>
    </row>
    <row r="108" spans="1:13" ht="12.75" customHeight="1" x14ac:dyDescent="0.2">
      <c r="A108" s="48"/>
      <c r="B108" s="50"/>
      <c r="C108" s="49"/>
      <c r="D108" s="49"/>
      <c r="E108" s="49"/>
      <c r="F108" s="49"/>
      <c r="G108" s="49"/>
      <c r="H108" s="153"/>
      <c r="I108" s="35"/>
      <c r="J108" s="35"/>
      <c r="K108" s="35"/>
      <c r="L108" s="35"/>
      <c r="M108" s="35"/>
    </row>
    <row r="109" spans="1:13" ht="12.75" customHeight="1" x14ac:dyDescent="0.2">
      <c r="A109" s="48"/>
      <c r="B109" s="50"/>
      <c r="C109" s="49"/>
      <c r="D109" s="49"/>
      <c r="E109" s="49"/>
      <c r="F109" s="49"/>
      <c r="G109" s="49"/>
      <c r="H109" s="153"/>
      <c r="I109" s="35"/>
      <c r="J109" s="35"/>
      <c r="K109" s="35"/>
      <c r="L109" s="35"/>
      <c r="M109" s="35"/>
    </row>
    <row r="110" spans="1:13" ht="12.75" customHeight="1" x14ac:dyDescent="0.2">
      <c r="A110" s="48"/>
      <c r="B110" s="50"/>
      <c r="C110" s="49"/>
      <c r="D110" s="49"/>
      <c r="E110" s="49"/>
      <c r="F110" s="49"/>
      <c r="G110" s="49"/>
      <c r="H110" s="153"/>
      <c r="I110" s="35"/>
      <c r="J110" s="35"/>
      <c r="K110" s="35"/>
      <c r="L110" s="35"/>
      <c r="M110" s="35"/>
    </row>
    <row r="111" spans="1:13" ht="12.75" customHeight="1" x14ac:dyDescent="0.2">
      <c r="A111" s="48"/>
      <c r="B111" s="50"/>
      <c r="C111" s="49"/>
      <c r="D111" s="49"/>
      <c r="E111" s="49"/>
      <c r="F111" s="49"/>
      <c r="G111" s="49"/>
      <c r="H111" s="153"/>
      <c r="I111" s="35"/>
      <c r="J111" s="35"/>
      <c r="K111" s="35"/>
      <c r="L111" s="35"/>
      <c r="M111" s="35"/>
    </row>
    <row r="112" spans="1:13" ht="12.75" customHeight="1" x14ac:dyDescent="0.2">
      <c r="A112" s="48"/>
      <c r="B112" s="50"/>
      <c r="C112" s="49"/>
      <c r="D112" s="49"/>
      <c r="E112" s="49"/>
      <c r="F112" s="49"/>
      <c r="G112" s="49"/>
      <c r="H112" s="153"/>
      <c r="I112" s="35"/>
      <c r="J112" s="35"/>
      <c r="K112" s="35"/>
      <c r="L112" s="35"/>
      <c r="M112" s="35"/>
    </row>
    <row r="113" spans="1:13" ht="12.75" customHeight="1" x14ac:dyDescent="0.2">
      <c r="A113" s="48"/>
      <c r="B113" s="50"/>
      <c r="C113" s="49"/>
      <c r="D113" s="49"/>
      <c r="E113" s="49"/>
      <c r="F113" s="49"/>
      <c r="G113" s="49"/>
      <c r="H113" s="153"/>
      <c r="I113" s="35"/>
      <c r="J113" s="35"/>
      <c r="K113" s="35"/>
      <c r="L113" s="35"/>
      <c r="M113" s="35"/>
    </row>
    <row r="114" spans="1:13" ht="12.75" customHeight="1" x14ac:dyDescent="0.2">
      <c r="A114" s="48"/>
      <c r="B114" s="50"/>
      <c r="C114" s="49"/>
      <c r="D114" s="49"/>
      <c r="E114" s="49"/>
      <c r="F114" s="49"/>
      <c r="G114" s="49"/>
      <c r="H114" s="153"/>
      <c r="I114" s="35"/>
      <c r="J114" s="35"/>
      <c r="K114" s="35"/>
      <c r="L114" s="35"/>
      <c r="M114" s="35"/>
    </row>
    <row r="115" spans="1:13" ht="12.75" customHeight="1" x14ac:dyDescent="0.2">
      <c r="A115" s="48"/>
      <c r="B115" s="50"/>
      <c r="C115" s="49"/>
      <c r="D115" s="49"/>
      <c r="E115" s="49"/>
      <c r="F115" s="49"/>
      <c r="G115" s="49"/>
      <c r="H115" s="153"/>
      <c r="I115" s="35"/>
      <c r="J115" s="35"/>
      <c r="K115" s="35"/>
      <c r="L115" s="35"/>
      <c r="M115" s="35"/>
    </row>
    <row r="116" spans="1:13" ht="12.75" customHeight="1" x14ac:dyDescent="0.2">
      <c r="A116" s="48"/>
      <c r="B116" s="50"/>
      <c r="C116" s="49"/>
      <c r="D116" s="49"/>
      <c r="E116" s="49"/>
      <c r="F116" s="49"/>
      <c r="G116" s="49"/>
      <c r="H116" s="153"/>
      <c r="I116" s="35"/>
      <c r="J116" s="35"/>
      <c r="K116" s="35"/>
      <c r="L116" s="35"/>
      <c r="M116" s="35"/>
    </row>
    <row r="117" spans="1:13" ht="12.75" customHeight="1" x14ac:dyDescent="0.2">
      <c r="A117" s="48"/>
      <c r="B117" s="50"/>
      <c r="C117" s="49"/>
      <c r="D117" s="49"/>
      <c r="E117" s="49"/>
      <c r="F117" s="49"/>
      <c r="G117" s="49"/>
      <c r="H117" s="153"/>
      <c r="I117" s="35"/>
      <c r="J117" s="35"/>
      <c r="K117" s="35"/>
      <c r="L117" s="35"/>
      <c r="M117" s="35"/>
    </row>
    <row r="118" spans="1:13" ht="12.75" customHeight="1" x14ac:dyDescent="0.2">
      <c r="A118" s="48"/>
      <c r="B118" s="50"/>
      <c r="C118" s="49"/>
      <c r="D118" s="49"/>
      <c r="E118" s="49"/>
      <c r="F118" s="49"/>
      <c r="G118" s="49"/>
      <c r="H118" s="153"/>
      <c r="I118" s="35"/>
      <c r="J118" s="35"/>
      <c r="K118" s="35"/>
      <c r="L118" s="35"/>
      <c r="M118" s="35"/>
    </row>
    <row r="119" spans="1:13" ht="12.75" customHeight="1" x14ac:dyDescent="0.2">
      <c r="A119" s="48"/>
      <c r="B119" s="50"/>
      <c r="C119" s="49"/>
      <c r="D119" s="49"/>
      <c r="E119" s="49"/>
      <c r="F119" s="49"/>
      <c r="G119" s="49"/>
      <c r="H119" s="153"/>
      <c r="I119" s="35"/>
      <c r="J119" s="35"/>
      <c r="K119" s="35"/>
      <c r="L119" s="35"/>
      <c r="M119" s="35"/>
    </row>
    <row r="120" spans="1:13" ht="12.75" customHeight="1" x14ac:dyDescent="0.2">
      <c r="A120" s="48"/>
      <c r="B120" s="50"/>
      <c r="C120" s="49"/>
      <c r="D120" s="49"/>
      <c r="E120" s="49"/>
      <c r="F120" s="49"/>
      <c r="G120" s="49"/>
      <c r="H120" s="153"/>
      <c r="I120" s="35"/>
      <c r="J120" s="35"/>
      <c r="K120" s="35"/>
      <c r="L120" s="35"/>
      <c r="M120" s="35"/>
    </row>
    <row r="121" spans="1:13" ht="12.75" customHeight="1" x14ac:dyDescent="0.2">
      <c r="A121" s="48"/>
      <c r="B121" s="50"/>
      <c r="C121" s="49"/>
      <c r="D121" s="49"/>
      <c r="E121" s="49"/>
      <c r="F121" s="49"/>
      <c r="G121" s="49"/>
      <c r="H121" s="153"/>
      <c r="I121" s="35"/>
      <c r="J121" s="35"/>
      <c r="K121" s="35"/>
      <c r="L121" s="35"/>
      <c r="M121" s="35"/>
    </row>
    <row r="122" spans="1:13" ht="12.75" customHeight="1" x14ac:dyDescent="0.2">
      <c r="A122" s="48"/>
      <c r="B122" s="50"/>
      <c r="C122" s="49"/>
      <c r="D122" s="49"/>
      <c r="E122" s="49"/>
      <c r="F122" s="49"/>
      <c r="G122" s="49"/>
      <c r="H122" s="153"/>
      <c r="I122" s="35"/>
      <c r="J122" s="35"/>
      <c r="K122" s="35"/>
      <c r="L122" s="35"/>
      <c r="M122" s="35"/>
    </row>
    <row r="123" spans="1:13" ht="12.75" customHeight="1" x14ac:dyDescent="0.2">
      <c r="A123" s="48"/>
      <c r="B123" s="50"/>
      <c r="C123" s="49"/>
      <c r="D123" s="49"/>
      <c r="E123" s="49"/>
      <c r="F123" s="49"/>
      <c r="G123" s="49"/>
      <c r="H123" s="153"/>
      <c r="I123" s="35"/>
      <c r="J123" s="35"/>
      <c r="K123" s="35"/>
      <c r="L123" s="35"/>
      <c r="M123" s="35"/>
    </row>
    <row r="124" spans="1:13" ht="12.75" customHeight="1" x14ac:dyDescent="0.2">
      <c r="A124" s="48"/>
      <c r="B124" s="50"/>
      <c r="C124" s="49"/>
      <c r="D124" s="49"/>
      <c r="E124" s="49"/>
      <c r="F124" s="49"/>
      <c r="G124" s="49"/>
      <c r="H124" s="153"/>
      <c r="I124" s="35"/>
      <c r="J124" s="35"/>
      <c r="K124" s="35"/>
      <c r="L124" s="35"/>
      <c r="M124" s="35"/>
    </row>
    <row r="125" spans="1:13" ht="12.75" customHeight="1" x14ac:dyDescent="0.2">
      <c r="A125" s="48"/>
      <c r="B125" s="50"/>
      <c r="C125" s="49"/>
      <c r="D125" s="49"/>
      <c r="E125" s="49"/>
      <c r="F125" s="49"/>
      <c r="G125" s="49"/>
      <c r="H125" s="153"/>
      <c r="I125" s="35"/>
      <c r="J125" s="35"/>
      <c r="K125" s="35"/>
      <c r="L125" s="35"/>
      <c r="M125" s="35"/>
    </row>
    <row r="126" spans="1:13" ht="12.75" customHeight="1" x14ac:dyDescent="0.2">
      <c r="A126" s="48"/>
      <c r="B126" s="50"/>
      <c r="C126" s="49"/>
      <c r="D126" s="49"/>
      <c r="E126" s="49"/>
      <c r="F126" s="49"/>
      <c r="G126" s="49"/>
      <c r="H126" s="153"/>
      <c r="I126" s="35"/>
      <c r="J126" s="35"/>
      <c r="K126" s="35"/>
      <c r="L126" s="35"/>
      <c r="M126" s="35"/>
    </row>
    <row r="127" spans="1:13" ht="12.75" customHeight="1" x14ac:dyDescent="0.2">
      <c r="A127" s="48"/>
      <c r="B127" s="50"/>
      <c r="C127" s="49"/>
      <c r="D127" s="49"/>
      <c r="E127" s="49"/>
      <c r="F127" s="49"/>
      <c r="G127" s="49"/>
      <c r="H127" s="153"/>
      <c r="I127" s="35"/>
      <c r="J127" s="35"/>
      <c r="K127" s="35"/>
      <c r="L127" s="35"/>
      <c r="M127" s="35"/>
    </row>
    <row r="128" spans="1:13" ht="12.75" customHeight="1" x14ac:dyDescent="0.2">
      <c r="A128" s="48"/>
      <c r="B128" s="50"/>
      <c r="C128" s="49"/>
      <c r="D128" s="49"/>
      <c r="E128" s="49"/>
      <c r="F128" s="49"/>
      <c r="G128" s="49"/>
      <c r="H128" s="153"/>
      <c r="I128" s="35"/>
      <c r="J128" s="35"/>
      <c r="K128" s="35"/>
      <c r="L128" s="35"/>
      <c r="M128" s="35"/>
    </row>
    <row r="129" spans="1:13" ht="12.75" customHeight="1" x14ac:dyDescent="0.2">
      <c r="A129" s="48"/>
      <c r="B129" s="50"/>
      <c r="C129" s="49"/>
      <c r="D129" s="49"/>
      <c r="E129" s="49"/>
      <c r="F129" s="49"/>
      <c r="G129" s="49"/>
      <c r="H129" s="153"/>
      <c r="I129" s="35"/>
      <c r="J129" s="35"/>
      <c r="K129" s="35"/>
      <c r="L129" s="35"/>
      <c r="M129" s="35"/>
    </row>
    <row r="130" spans="1:13" ht="12.75" customHeight="1" x14ac:dyDescent="0.2">
      <c r="A130" s="48"/>
      <c r="B130" s="50"/>
      <c r="C130" s="49"/>
      <c r="D130" s="49"/>
      <c r="E130" s="49"/>
      <c r="F130" s="49"/>
      <c r="G130" s="49"/>
      <c r="H130" s="153"/>
      <c r="I130" s="35"/>
      <c r="J130" s="35"/>
      <c r="K130" s="35"/>
      <c r="L130" s="35"/>
      <c r="M130" s="35"/>
    </row>
    <row r="131" spans="1:13" ht="12.75" customHeight="1" x14ac:dyDescent="0.2">
      <c r="A131" s="48"/>
      <c r="B131" s="50"/>
      <c r="C131" s="49"/>
      <c r="D131" s="49"/>
      <c r="E131" s="49"/>
      <c r="F131" s="49"/>
      <c r="G131" s="49"/>
      <c r="H131" s="153"/>
      <c r="I131" s="35"/>
      <c r="J131" s="35"/>
      <c r="K131" s="35"/>
      <c r="L131" s="35"/>
      <c r="M131" s="35"/>
    </row>
    <row r="132" spans="1:13" ht="12.75" customHeight="1" x14ac:dyDescent="0.2">
      <c r="A132" s="48"/>
      <c r="B132" s="50"/>
      <c r="C132" s="49"/>
      <c r="D132" s="49"/>
      <c r="E132" s="49"/>
      <c r="F132" s="49"/>
      <c r="G132" s="49"/>
      <c r="H132" s="153"/>
      <c r="I132" s="35"/>
      <c r="J132" s="35"/>
      <c r="K132" s="35"/>
      <c r="L132" s="35"/>
      <c r="M132" s="35"/>
    </row>
    <row r="133" spans="1:13" ht="12.75" customHeight="1" x14ac:dyDescent="0.2">
      <c r="A133" s="48"/>
      <c r="B133" s="50"/>
      <c r="C133" s="49"/>
      <c r="D133" s="49"/>
      <c r="E133" s="49"/>
      <c r="F133" s="49"/>
      <c r="G133" s="49"/>
      <c r="H133" s="153"/>
      <c r="I133" s="35"/>
      <c r="J133" s="35"/>
      <c r="K133" s="35"/>
      <c r="L133" s="35"/>
      <c r="M133" s="35"/>
    </row>
    <row r="134" spans="1:13" ht="12.75" customHeight="1" x14ac:dyDescent="0.2">
      <c r="A134" s="48"/>
      <c r="B134" s="50"/>
      <c r="C134" s="49"/>
      <c r="D134" s="49"/>
      <c r="E134" s="49"/>
      <c r="F134" s="49"/>
      <c r="G134" s="49"/>
      <c r="H134" s="153"/>
      <c r="I134" s="35"/>
      <c r="J134" s="35"/>
      <c r="K134" s="35"/>
      <c r="L134" s="35"/>
      <c r="M134" s="35"/>
    </row>
    <row r="135" spans="1:13" ht="12.75" customHeight="1" x14ac:dyDescent="0.2">
      <c r="A135" s="48"/>
      <c r="B135" s="50"/>
      <c r="C135" s="49"/>
      <c r="D135" s="49"/>
      <c r="E135" s="49"/>
      <c r="F135" s="49"/>
      <c r="G135" s="49"/>
      <c r="H135" s="153"/>
      <c r="I135" s="35"/>
      <c r="J135" s="35"/>
      <c r="K135" s="35"/>
      <c r="L135" s="35"/>
      <c r="M135" s="35"/>
    </row>
    <row r="136" spans="1:13" ht="12.75" customHeight="1" x14ac:dyDescent="0.2">
      <c r="A136" s="48"/>
      <c r="B136" s="50"/>
      <c r="C136" s="49"/>
      <c r="D136" s="49"/>
      <c r="E136" s="49"/>
      <c r="F136" s="49"/>
      <c r="G136" s="49"/>
      <c r="H136" s="153"/>
      <c r="I136" s="35"/>
      <c r="J136" s="35"/>
      <c r="K136" s="35"/>
      <c r="L136" s="35"/>
      <c r="M136" s="35"/>
    </row>
    <row r="137" spans="1:13" ht="12.75" customHeight="1" x14ac:dyDescent="0.2">
      <c r="A137" s="48"/>
      <c r="B137" s="50"/>
      <c r="C137" s="49"/>
      <c r="D137" s="49"/>
      <c r="E137" s="49"/>
      <c r="F137" s="49"/>
      <c r="G137" s="49"/>
      <c r="H137" s="153"/>
      <c r="I137" s="35"/>
      <c r="J137" s="35"/>
      <c r="K137" s="35"/>
      <c r="L137" s="35"/>
      <c r="M137" s="35"/>
    </row>
    <row r="138" spans="1:13" ht="12.75" customHeight="1" x14ac:dyDescent="0.2">
      <c r="A138" s="48"/>
      <c r="B138" s="50"/>
      <c r="C138" s="49"/>
      <c r="D138" s="49"/>
      <c r="E138" s="49"/>
      <c r="F138" s="49"/>
      <c r="G138" s="49"/>
      <c r="H138" s="153"/>
      <c r="I138" s="35"/>
      <c r="J138" s="35"/>
      <c r="K138" s="35"/>
      <c r="L138" s="35"/>
      <c r="M138" s="35"/>
    </row>
    <row r="139" spans="1:13" ht="12.75" customHeight="1" x14ac:dyDescent="0.2">
      <c r="A139" s="48"/>
      <c r="B139" s="50"/>
      <c r="C139" s="49"/>
      <c r="D139" s="49"/>
      <c r="E139" s="49"/>
      <c r="F139" s="49"/>
      <c r="G139" s="49"/>
      <c r="H139" s="153"/>
      <c r="I139" s="35"/>
      <c r="J139" s="35"/>
      <c r="K139" s="35"/>
      <c r="L139" s="35"/>
      <c r="M139" s="35"/>
    </row>
    <row r="140" spans="1:13" ht="12.75" customHeight="1" x14ac:dyDescent="0.2">
      <c r="A140" s="48"/>
      <c r="B140" s="50"/>
      <c r="C140" s="49"/>
      <c r="D140" s="49"/>
      <c r="E140" s="49"/>
      <c r="F140" s="49"/>
      <c r="G140" s="49"/>
      <c r="H140" s="153"/>
      <c r="I140" s="35"/>
      <c r="J140" s="35"/>
      <c r="K140" s="35"/>
      <c r="L140" s="35"/>
      <c r="M140" s="35"/>
    </row>
    <row r="141" spans="1:13" ht="12.75" customHeight="1" x14ac:dyDescent="0.2">
      <c r="A141" s="48"/>
      <c r="B141" s="50"/>
      <c r="C141" s="49"/>
      <c r="D141" s="49"/>
      <c r="E141" s="49"/>
      <c r="F141" s="49"/>
      <c r="G141" s="49"/>
      <c r="H141" s="153"/>
      <c r="I141" s="35"/>
      <c r="J141" s="35"/>
      <c r="K141" s="35"/>
      <c r="L141" s="35"/>
      <c r="M141" s="35"/>
    </row>
    <row r="142" spans="1:13" ht="12.75" customHeight="1" x14ac:dyDescent="0.2">
      <c r="A142" s="48"/>
      <c r="B142" s="50"/>
      <c r="C142" s="49"/>
      <c r="D142" s="49"/>
      <c r="E142" s="49"/>
      <c r="F142" s="49"/>
      <c r="G142" s="49"/>
      <c r="H142" s="153"/>
      <c r="I142" s="35"/>
      <c r="J142" s="35"/>
      <c r="K142" s="35"/>
      <c r="L142" s="35"/>
      <c r="M142" s="35"/>
    </row>
    <row r="143" spans="1:13" ht="12.75" customHeight="1" x14ac:dyDescent="0.2">
      <c r="A143" s="48"/>
      <c r="B143" s="50"/>
      <c r="C143" s="49"/>
      <c r="D143" s="49"/>
      <c r="E143" s="49"/>
      <c r="F143" s="49"/>
      <c r="G143" s="49"/>
      <c r="H143" s="153"/>
      <c r="I143" s="35"/>
      <c r="J143" s="35"/>
      <c r="K143" s="35"/>
      <c r="L143" s="35"/>
      <c r="M143" s="35"/>
    </row>
    <row r="144" spans="1:13" ht="12.75" customHeight="1" x14ac:dyDescent="0.2">
      <c r="A144" s="48"/>
      <c r="B144" s="50"/>
      <c r="C144" s="49"/>
      <c r="D144" s="49"/>
      <c r="E144" s="49"/>
      <c r="F144" s="49"/>
      <c r="G144" s="49"/>
      <c r="H144" s="153"/>
      <c r="I144" s="35"/>
      <c r="J144" s="35"/>
      <c r="K144" s="35"/>
      <c r="L144" s="35"/>
      <c r="M144" s="35"/>
    </row>
    <row r="145" spans="1:13" ht="12.75" customHeight="1" x14ac:dyDescent="0.2">
      <c r="A145" s="48"/>
      <c r="B145" s="50"/>
      <c r="C145" s="49"/>
      <c r="D145" s="49"/>
      <c r="E145" s="49"/>
      <c r="F145" s="49"/>
      <c r="G145" s="49"/>
      <c r="H145" s="153"/>
      <c r="I145" s="35"/>
      <c r="J145" s="35"/>
      <c r="K145" s="35"/>
      <c r="L145" s="35"/>
      <c r="M145" s="35"/>
    </row>
    <row r="146" spans="1:13" ht="12.75" customHeight="1" x14ac:dyDescent="0.2">
      <c r="A146" s="48"/>
      <c r="B146" s="50"/>
      <c r="C146" s="49"/>
      <c r="D146" s="49"/>
      <c r="E146" s="49"/>
      <c r="F146" s="49"/>
      <c r="G146" s="49"/>
      <c r="H146" s="153"/>
      <c r="I146" s="35"/>
      <c r="J146" s="35"/>
      <c r="K146" s="35"/>
      <c r="L146" s="35"/>
      <c r="M146" s="35"/>
    </row>
    <row r="147" spans="1:13" ht="12.75" customHeight="1" x14ac:dyDescent="0.2">
      <c r="A147" s="48"/>
      <c r="B147" s="50"/>
      <c r="C147" s="49"/>
      <c r="D147" s="49"/>
      <c r="E147" s="49"/>
      <c r="F147" s="49"/>
      <c r="G147" s="49"/>
      <c r="H147" s="153"/>
      <c r="I147" s="35"/>
      <c r="J147" s="35"/>
      <c r="K147" s="35"/>
      <c r="L147" s="35"/>
      <c r="M147" s="35"/>
    </row>
    <row r="148" spans="1:13" ht="12.75" customHeight="1" x14ac:dyDescent="0.2">
      <c r="A148" s="48"/>
      <c r="B148" s="50"/>
      <c r="C148" s="49"/>
      <c r="D148" s="49"/>
      <c r="E148" s="49"/>
      <c r="F148" s="49"/>
      <c r="G148" s="49"/>
      <c r="H148" s="153"/>
      <c r="I148" s="35"/>
      <c r="J148" s="35"/>
      <c r="K148" s="35"/>
      <c r="L148" s="35"/>
      <c r="M148" s="35"/>
    </row>
    <row r="149" spans="1:13" ht="12.75" customHeight="1" x14ac:dyDescent="0.2">
      <c r="A149" s="48"/>
      <c r="B149" s="50"/>
      <c r="C149" s="49"/>
      <c r="D149" s="49"/>
      <c r="E149" s="49"/>
      <c r="F149" s="49"/>
      <c r="G149" s="49"/>
      <c r="H149" s="153"/>
      <c r="I149" s="35"/>
      <c r="J149" s="35"/>
      <c r="K149" s="35"/>
      <c r="L149" s="35"/>
      <c r="M149" s="35"/>
    </row>
    <row r="150" spans="1:13" ht="12.75" customHeight="1" x14ac:dyDescent="0.2">
      <c r="A150" s="48"/>
      <c r="B150" s="50"/>
      <c r="C150" s="49"/>
      <c r="D150" s="49"/>
      <c r="E150" s="49"/>
      <c r="F150" s="49"/>
      <c r="G150" s="49"/>
      <c r="H150" s="153"/>
      <c r="I150" s="35"/>
      <c r="J150" s="35"/>
      <c r="K150" s="35"/>
      <c r="L150" s="35"/>
      <c r="M150" s="35"/>
    </row>
    <row r="151" spans="1:13" ht="12.75" customHeight="1" x14ac:dyDescent="0.2">
      <c r="A151" s="48"/>
      <c r="B151" s="50"/>
      <c r="C151" s="49"/>
      <c r="D151" s="49"/>
      <c r="E151" s="49"/>
      <c r="F151" s="49"/>
      <c r="G151" s="49"/>
      <c r="H151" s="153"/>
      <c r="I151" s="35"/>
      <c r="J151" s="35"/>
      <c r="K151" s="35"/>
      <c r="L151" s="35"/>
      <c r="M151" s="35"/>
    </row>
    <row r="152" spans="1:13" ht="12.75" customHeight="1" x14ac:dyDescent="0.2">
      <c r="A152" s="48"/>
      <c r="B152" s="50"/>
      <c r="C152" s="49"/>
      <c r="D152" s="49"/>
      <c r="E152" s="49"/>
      <c r="F152" s="49"/>
      <c r="G152" s="49"/>
      <c r="H152" s="153"/>
      <c r="I152" s="35"/>
      <c r="J152" s="35"/>
      <c r="K152" s="35"/>
      <c r="L152" s="35"/>
      <c r="M152" s="35"/>
    </row>
    <row r="153" spans="1:13" ht="12.75" customHeight="1" x14ac:dyDescent="0.2">
      <c r="A153" s="48"/>
      <c r="B153" s="50"/>
      <c r="C153" s="49"/>
      <c r="D153" s="49"/>
      <c r="E153" s="49"/>
      <c r="F153" s="49"/>
      <c r="G153" s="49"/>
      <c r="H153" s="153"/>
      <c r="I153" s="35"/>
      <c r="J153" s="35"/>
      <c r="K153" s="35"/>
      <c r="L153" s="35"/>
      <c r="M153" s="35"/>
    </row>
    <row r="154" spans="1:13" ht="12.75" customHeight="1" x14ac:dyDescent="0.2">
      <c r="A154" s="48"/>
      <c r="B154" s="50"/>
      <c r="C154" s="49"/>
      <c r="D154" s="49"/>
      <c r="E154" s="49"/>
      <c r="F154" s="49"/>
      <c r="G154" s="49"/>
      <c r="H154" s="153"/>
      <c r="I154" s="35"/>
      <c r="J154" s="35"/>
      <c r="K154" s="35"/>
      <c r="L154" s="35"/>
      <c r="M154" s="35"/>
    </row>
    <row r="155" spans="1:13" ht="12.75" customHeight="1" x14ac:dyDescent="0.2">
      <c r="A155" s="48"/>
      <c r="B155" s="50"/>
      <c r="C155" s="49"/>
      <c r="D155" s="49"/>
      <c r="E155" s="49"/>
      <c r="F155" s="49"/>
      <c r="G155" s="49"/>
      <c r="H155" s="153"/>
      <c r="I155" s="35"/>
      <c r="J155" s="35"/>
      <c r="K155" s="35"/>
      <c r="L155" s="35"/>
      <c r="M155" s="35"/>
    </row>
    <row r="156" spans="1:13" ht="12.75" customHeight="1" x14ac:dyDescent="0.2">
      <c r="A156" s="48"/>
      <c r="B156" s="50"/>
      <c r="C156" s="49"/>
      <c r="D156" s="49"/>
      <c r="E156" s="49"/>
      <c r="F156" s="49"/>
      <c r="G156" s="49"/>
      <c r="H156" s="153"/>
      <c r="I156" s="35"/>
      <c r="J156" s="35"/>
      <c r="K156" s="35"/>
      <c r="L156" s="35"/>
      <c r="M156" s="35"/>
    </row>
    <row r="157" spans="1:13" ht="12.75" customHeight="1" x14ac:dyDescent="0.2">
      <c r="A157" s="48"/>
      <c r="B157" s="50"/>
      <c r="C157" s="49"/>
      <c r="D157" s="49"/>
      <c r="E157" s="49"/>
      <c r="F157" s="49"/>
      <c r="G157" s="49"/>
      <c r="H157" s="153"/>
      <c r="I157" s="35"/>
      <c r="J157" s="35"/>
      <c r="K157" s="35"/>
      <c r="L157" s="35"/>
      <c r="M157" s="35"/>
    </row>
    <row r="158" spans="1:13" ht="12.75" customHeight="1" x14ac:dyDescent="0.2">
      <c r="A158" s="48"/>
      <c r="B158" s="50"/>
      <c r="C158" s="49"/>
      <c r="D158" s="49"/>
      <c r="E158" s="49"/>
      <c r="F158" s="49"/>
      <c r="G158" s="49"/>
      <c r="H158" s="153"/>
      <c r="I158" s="35"/>
      <c r="J158" s="35"/>
      <c r="K158" s="35"/>
      <c r="L158" s="35"/>
      <c r="M158" s="35"/>
    </row>
    <row r="159" spans="1:13" ht="12.75" customHeight="1" x14ac:dyDescent="0.2">
      <c r="A159" s="48"/>
      <c r="B159" s="50"/>
      <c r="C159" s="49"/>
      <c r="D159" s="49"/>
      <c r="E159" s="49"/>
      <c r="F159" s="49"/>
      <c r="G159" s="49"/>
      <c r="H159" s="153"/>
      <c r="I159" s="35"/>
      <c r="J159" s="35"/>
      <c r="K159" s="35"/>
      <c r="L159" s="35"/>
      <c r="M159" s="35"/>
    </row>
    <row r="160" spans="1:13" ht="12.75" customHeight="1" x14ac:dyDescent="0.2">
      <c r="A160" s="48"/>
      <c r="B160" s="50"/>
      <c r="C160" s="49"/>
      <c r="D160" s="49"/>
      <c r="E160" s="49"/>
      <c r="F160" s="49"/>
      <c r="G160" s="49"/>
      <c r="H160" s="153"/>
      <c r="I160" s="35"/>
      <c r="J160" s="35"/>
      <c r="K160" s="35"/>
      <c r="L160" s="35"/>
      <c r="M160" s="35"/>
    </row>
    <row r="161" spans="1:13" ht="12.75" customHeight="1" x14ac:dyDescent="0.2">
      <c r="A161" s="48"/>
      <c r="B161" s="50"/>
      <c r="C161" s="49"/>
      <c r="D161" s="49"/>
      <c r="E161" s="49"/>
      <c r="F161" s="49"/>
      <c r="G161" s="49"/>
      <c r="H161" s="153"/>
      <c r="I161" s="35"/>
      <c r="J161" s="35"/>
      <c r="K161" s="35"/>
      <c r="L161" s="35"/>
      <c r="M161" s="35"/>
    </row>
    <row r="162" spans="1:13" ht="12.75" customHeight="1" x14ac:dyDescent="0.2">
      <c r="A162" s="48"/>
      <c r="B162" s="50"/>
      <c r="C162" s="49"/>
      <c r="D162" s="49"/>
      <c r="E162" s="49"/>
      <c r="F162" s="49"/>
      <c r="G162" s="49"/>
      <c r="H162" s="153"/>
      <c r="I162" s="35"/>
      <c r="J162" s="35"/>
      <c r="K162" s="35"/>
      <c r="L162" s="35"/>
      <c r="M162" s="35"/>
    </row>
    <row r="163" spans="1:13" ht="12.75" customHeight="1" x14ac:dyDescent="0.2">
      <c r="A163" s="48"/>
      <c r="B163" s="50"/>
      <c r="C163" s="49"/>
      <c r="D163" s="49"/>
      <c r="E163" s="49"/>
      <c r="F163" s="49"/>
      <c r="G163" s="49"/>
      <c r="H163" s="153"/>
      <c r="I163" s="35"/>
      <c r="J163" s="35"/>
      <c r="K163" s="35"/>
      <c r="L163" s="35"/>
      <c r="M163" s="35"/>
    </row>
    <row r="164" spans="1:13" ht="12.75" customHeight="1" x14ac:dyDescent="0.2">
      <c r="A164" s="48"/>
      <c r="B164" s="50"/>
      <c r="C164" s="49"/>
      <c r="D164" s="49"/>
      <c r="E164" s="49"/>
      <c r="F164" s="49"/>
      <c r="G164" s="49"/>
      <c r="H164" s="153"/>
      <c r="I164" s="35"/>
      <c r="J164" s="35"/>
      <c r="K164" s="35"/>
      <c r="L164" s="35"/>
      <c r="M164" s="35"/>
    </row>
    <row r="165" spans="1:13" ht="12.75" customHeight="1" x14ac:dyDescent="0.2">
      <c r="A165" s="48"/>
      <c r="B165" s="50"/>
      <c r="C165" s="49"/>
      <c r="D165" s="49"/>
      <c r="E165" s="49"/>
      <c r="F165" s="49"/>
      <c r="G165" s="49"/>
      <c r="H165" s="153"/>
      <c r="I165" s="35"/>
      <c r="J165" s="35"/>
      <c r="K165" s="35"/>
      <c r="L165" s="35"/>
      <c r="M165" s="35"/>
    </row>
    <row r="166" spans="1:13" ht="12.75" customHeight="1" x14ac:dyDescent="0.2">
      <c r="A166" s="48"/>
      <c r="B166" s="50"/>
      <c r="C166" s="49"/>
      <c r="D166" s="49"/>
      <c r="E166" s="49"/>
      <c r="F166" s="49"/>
      <c r="G166" s="49"/>
      <c r="H166" s="153"/>
      <c r="I166" s="35"/>
      <c r="J166" s="35"/>
      <c r="K166" s="35"/>
      <c r="L166" s="35"/>
      <c r="M166" s="35"/>
    </row>
    <row r="167" spans="1:13" ht="12.75" customHeight="1" x14ac:dyDescent="0.2">
      <c r="A167" s="48"/>
      <c r="B167" s="50"/>
      <c r="C167" s="49"/>
      <c r="D167" s="49"/>
      <c r="E167" s="49"/>
      <c r="F167" s="49"/>
      <c r="G167" s="49"/>
      <c r="H167" s="153"/>
      <c r="I167" s="35"/>
      <c r="J167" s="35"/>
      <c r="K167" s="35"/>
      <c r="L167" s="35"/>
      <c r="M167" s="35"/>
    </row>
    <row r="168" spans="1:13" ht="12.75" customHeight="1" x14ac:dyDescent="0.2">
      <c r="A168" s="48"/>
      <c r="B168" s="50"/>
      <c r="C168" s="49"/>
      <c r="D168" s="49"/>
      <c r="E168" s="49"/>
      <c r="F168" s="49"/>
      <c r="G168" s="49"/>
      <c r="H168" s="153"/>
      <c r="I168" s="35"/>
      <c r="J168" s="35"/>
      <c r="K168" s="35"/>
      <c r="L168" s="35"/>
      <c r="M168" s="35"/>
    </row>
    <row r="169" spans="1:13" ht="12.75" customHeight="1" x14ac:dyDescent="0.2">
      <c r="A169" s="48"/>
      <c r="B169" s="50"/>
      <c r="C169" s="49"/>
      <c r="D169" s="49"/>
      <c r="E169" s="49"/>
      <c r="F169" s="49"/>
      <c r="G169" s="49"/>
      <c r="H169" s="153"/>
      <c r="I169" s="35"/>
      <c r="J169" s="35"/>
      <c r="K169" s="35"/>
      <c r="L169" s="35"/>
      <c r="M169" s="35"/>
    </row>
    <row r="170" spans="1:13" ht="12.75" customHeight="1" x14ac:dyDescent="0.2">
      <c r="A170" s="48"/>
      <c r="B170" s="50"/>
      <c r="C170" s="49"/>
      <c r="D170" s="49"/>
      <c r="E170" s="49"/>
      <c r="F170" s="49"/>
      <c r="G170" s="49"/>
      <c r="H170" s="153"/>
      <c r="I170" s="35"/>
      <c r="J170" s="35"/>
      <c r="K170" s="35"/>
      <c r="L170" s="35"/>
      <c r="M170" s="35"/>
    </row>
    <row r="171" spans="1:13" ht="12.75" customHeight="1" x14ac:dyDescent="0.2">
      <c r="A171" s="48"/>
      <c r="B171" s="50"/>
      <c r="C171" s="49"/>
      <c r="D171" s="49"/>
      <c r="E171" s="49"/>
      <c r="F171" s="49"/>
      <c r="G171" s="49"/>
      <c r="H171" s="153"/>
      <c r="I171" s="35"/>
      <c r="J171" s="35"/>
      <c r="K171" s="35"/>
      <c r="L171" s="35"/>
      <c r="M171" s="35"/>
    </row>
    <row r="172" spans="1:13" ht="12.75" customHeight="1" x14ac:dyDescent="0.2">
      <c r="A172" s="48"/>
      <c r="B172" s="50"/>
      <c r="C172" s="49"/>
      <c r="D172" s="49"/>
      <c r="E172" s="49"/>
      <c r="F172" s="49"/>
      <c r="G172" s="49"/>
      <c r="H172" s="153"/>
      <c r="I172" s="35"/>
      <c r="J172" s="35"/>
      <c r="K172" s="35"/>
      <c r="L172" s="35"/>
      <c r="M172" s="35"/>
    </row>
    <row r="173" spans="1:13" ht="12.75" customHeight="1" x14ac:dyDescent="0.2">
      <c r="A173" s="48"/>
      <c r="B173" s="50"/>
      <c r="C173" s="49"/>
      <c r="D173" s="49"/>
      <c r="E173" s="49"/>
      <c r="F173" s="49"/>
      <c r="G173" s="49"/>
      <c r="H173" s="153"/>
      <c r="I173" s="35"/>
      <c r="J173" s="35"/>
      <c r="K173" s="35"/>
      <c r="L173" s="35"/>
      <c r="M173" s="35"/>
    </row>
    <row r="174" spans="1:13" ht="12.75" customHeight="1" x14ac:dyDescent="0.2">
      <c r="A174" s="48"/>
      <c r="B174" s="50"/>
      <c r="C174" s="49"/>
      <c r="D174" s="49"/>
      <c r="E174" s="49"/>
      <c r="F174" s="49"/>
      <c r="G174" s="49"/>
      <c r="H174" s="153"/>
      <c r="I174" s="35"/>
      <c r="J174" s="35"/>
      <c r="K174" s="35"/>
      <c r="L174" s="35"/>
      <c r="M174" s="35"/>
    </row>
    <row r="175" spans="1:13" ht="12.75" customHeight="1" x14ac:dyDescent="0.2">
      <c r="A175" s="48"/>
      <c r="B175" s="50"/>
      <c r="C175" s="49"/>
      <c r="D175" s="49"/>
      <c r="E175" s="49"/>
      <c r="F175" s="49"/>
      <c r="G175" s="49"/>
      <c r="H175" s="153"/>
      <c r="I175" s="35"/>
      <c r="J175" s="35"/>
      <c r="K175" s="35"/>
      <c r="L175" s="35"/>
      <c r="M175" s="35"/>
    </row>
    <row r="176" spans="1:13" ht="12.75" customHeight="1" x14ac:dyDescent="0.2">
      <c r="A176" s="48"/>
      <c r="B176" s="50"/>
      <c r="C176" s="49"/>
      <c r="D176" s="49"/>
      <c r="E176" s="49"/>
      <c r="F176" s="49"/>
      <c r="G176" s="49"/>
      <c r="H176" s="153"/>
      <c r="I176" s="35"/>
      <c r="J176" s="35"/>
      <c r="K176" s="35"/>
      <c r="L176" s="35"/>
      <c r="M176" s="35"/>
    </row>
    <row r="177" spans="1:13" ht="12.75" customHeight="1" x14ac:dyDescent="0.2">
      <c r="A177" s="48"/>
      <c r="B177" s="50"/>
      <c r="C177" s="49"/>
      <c r="D177" s="49"/>
      <c r="E177" s="49"/>
      <c r="F177" s="49"/>
      <c r="G177" s="49"/>
      <c r="H177" s="153"/>
      <c r="I177" s="35"/>
      <c r="J177" s="35"/>
      <c r="K177" s="35"/>
      <c r="L177" s="35"/>
      <c r="M177" s="35"/>
    </row>
    <row r="178" spans="1:13" ht="12.75" customHeight="1" x14ac:dyDescent="0.2">
      <c r="A178" s="48"/>
      <c r="B178" s="50"/>
      <c r="C178" s="49"/>
      <c r="D178" s="49"/>
      <c r="E178" s="49"/>
      <c r="F178" s="49"/>
      <c r="G178" s="49"/>
      <c r="H178" s="153"/>
      <c r="I178" s="35"/>
      <c r="J178" s="35"/>
      <c r="K178" s="35"/>
      <c r="L178" s="35"/>
      <c r="M178" s="35"/>
    </row>
    <row r="179" spans="1:13" ht="12.75" customHeight="1" x14ac:dyDescent="0.2">
      <c r="A179" s="48"/>
      <c r="B179" s="50"/>
      <c r="C179" s="49"/>
      <c r="D179" s="49"/>
      <c r="E179" s="49"/>
      <c r="F179" s="49"/>
      <c r="G179" s="49"/>
      <c r="H179" s="153"/>
      <c r="I179" s="35"/>
      <c r="J179" s="35"/>
      <c r="K179" s="35"/>
      <c r="L179" s="35"/>
      <c r="M179" s="35"/>
    </row>
    <row r="180" spans="1:13" ht="12.75" customHeight="1" x14ac:dyDescent="0.2">
      <c r="A180" s="48"/>
      <c r="B180" s="50"/>
      <c r="C180" s="49"/>
      <c r="D180" s="49"/>
      <c r="E180" s="49"/>
      <c r="F180" s="49"/>
      <c r="G180" s="49"/>
      <c r="H180" s="153"/>
      <c r="I180" s="35"/>
      <c r="J180" s="35"/>
      <c r="K180" s="35"/>
      <c r="L180" s="35"/>
      <c r="M180" s="35"/>
    </row>
    <row r="181" spans="1:13" ht="12.75" customHeight="1" x14ac:dyDescent="0.2">
      <c r="A181" s="48"/>
      <c r="B181" s="50"/>
      <c r="C181" s="49"/>
      <c r="D181" s="49"/>
      <c r="E181" s="49"/>
      <c r="F181" s="49"/>
      <c r="G181" s="49"/>
      <c r="H181" s="153"/>
      <c r="I181" s="35"/>
      <c r="J181" s="35"/>
      <c r="K181" s="35"/>
      <c r="L181" s="35"/>
      <c r="M181" s="35"/>
    </row>
    <row r="182" spans="1:13" ht="12.75" customHeight="1" x14ac:dyDescent="0.2">
      <c r="A182" s="48"/>
      <c r="B182" s="50"/>
      <c r="C182" s="49"/>
      <c r="D182" s="49"/>
      <c r="E182" s="49"/>
      <c r="F182" s="49"/>
      <c r="G182" s="49"/>
      <c r="H182" s="153"/>
      <c r="I182" s="35"/>
      <c r="J182" s="35"/>
      <c r="K182" s="35"/>
      <c r="L182" s="35"/>
      <c r="M182" s="35"/>
    </row>
    <row r="183" spans="1:13" ht="12.75" customHeight="1" x14ac:dyDescent="0.2">
      <c r="A183" s="48"/>
      <c r="B183" s="50"/>
      <c r="C183" s="49"/>
      <c r="D183" s="49"/>
      <c r="E183" s="49"/>
      <c r="F183" s="49"/>
      <c r="G183" s="49"/>
      <c r="H183" s="153"/>
      <c r="I183" s="35"/>
      <c r="J183" s="35"/>
      <c r="K183" s="35"/>
      <c r="L183" s="35"/>
      <c r="M183" s="35"/>
    </row>
    <row r="184" spans="1:13" ht="12.75" customHeight="1" x14ac:dyDescent="0.2">
      <c r="A184" s="48"/>
      <c r="B184" s="50"/>
      <c r="C184" s="49"/>
      <c r="D184" s="49"/>
      <c r="E184" s="49"/>
      <c r="F184" s="49"/>
      <c r="G184" s="49"/>
      <c r="H184" s="153"/>
      <c r="I184" s="35"/>
      <c r="J184" s="35"/>
      <c r="K184" s="35"/>
      <c r="L184" s="35"/>
      <c r="M184" s="35"/>
    </row>
    <row r="185" spans="1:13" ht="12.75" customHeight="1" x14ac:dyDescent="0.2">
      <c r="A185" s="48"/>
      <c r="B185" s="50"/>
      <c r="C185" s="49"/>
      <c r="D185" s="49"/>
      <c r="E185" s="49"/>
      <c r="F185" s="49"/>
      <c r="G185" s="49"/>
      <c r="H185" s="153"/>
      <c r="I185" s="35"/>
      <c r="J185" s="35"/>
      <c r="K185" s="35"/>
      <c r="L185" s="35"/>
      <c r="M185" s="35"/>
    </row>
    <row r="186" spans="1:13" ht="12.75" customHeight="1" x14ac:dyDescent="0.2">
      <c r="A186" s="48"/>
      <c r="B186" s="50"/>
      <c r="C186" s="49"/>
      <c r="D186" s="49"/>
      <c r="E186" s="49"/>
      <c r="F186" s="49"/>
      <c r="G186" s="49"/>
      <c r="H186" s="153"/>
      <c r="I186" s="35"/>
      <c r="J186" s="35"/>
      <c r="K186" s="35"/>
      <c r="L186" s="35"/>
      <c r="M186" s="35"/>
    </row>
    <row r="187" spans="1:13" ht="12.75" customHeight="1" x14ac:dyDescent="0.2">
      <c r="A187" s="48"/>
      <c r="B187" s="50"/>
      <c r="C187" s="49"/>
      <c r="D187" s="49"/>
      <c r="E187" s="49"/>
      <c r="F187" s="49"/>
      <c r="G187" s="49"/>
      <c r="H187" s="50"/>
      <c r="I187" s="35"/>
      <c r="J187" s="35"/>
      <c r="K187" s="35"/>
      <c r="L187" s="35"/>
      <c r="M187" s="35"/>
    </row>
    <row r="188" spans="1:13" ht="12.75" customHeight="1" x14ac:dyDescent="0.2">
      <c r="A188" s="48"/>
      <c r="B188" s="50"/>
      <c r="C188" s="49"/>
      <c r="D188" s="49"/>
      <c r="E188" s="49"/>
      <c r="F188" s="49"/>
      <c r="G188" s="49"/>
      <c r="H188" s="50"/>
      <c r="I188" s="35"/>
      <c r="J188" s="35"/>
      <c r="K188" s="35"/>
      <c r="L188" s="35"/>
      <c r="M188" s="35"/>
    </row>
    <row r="189" spans="1:13" ht="12.75" customHeight="1" x14ac:dyDescent="0.2">
      <c r="A189" s="48"/>
      <c r="B189" s="50"/>
      <c r="C189" s="49"/>
      <c r="D189" s="49"/>
      <c r="E189" s="49"/>
      <c r="F189" s="49"/>
      <c r="G189" s="49"/>
      <c r="H189" s="50"/>
      <c r="I189" s="35"/>
      <c r="J189" s="35"/>
      <c r="K189" s="35"/>
      <c r="L189" s="35"/>
      <c r="M189" s="35"/>
    </row>
    <row r="190" spans="1:13" ht="12.75" customHeight="1" x14ac:dyDescent="0.2">
      <c r="A190" s="48"/>
      <c r="B190" s="50"/>
      <c r="C190" s="49"/>
      <c r="D190" s="49"/>
      <c r="E190" s="49"/>
      <c r="F190" s="49"/>
      <c r="G190" s="49"/>
      <c r="H190" s="50"/>
      <c r="I190" s="35"/>
      <c r="J190" s="35"/>
      <c r="K190" s="35"/>
      <c r="L190" s="35"/>
      <c r="M190" s="35"/>
    </row>
    <row r="191" spans="1:13" ht="12.75" customHeight="1" x14ac:dyDescent="0.2">
      <c r="A191" s="48"/>
      <c r="B191" s="50"/>
      <c r="C191" s="49"/>
      <c r="D191" s="49"/>
      <c r="E191" s="49"/>
      <c r="F191" s="49"/>
      <c r="G191" s="49"/>
      <c r="H191" s="50"/>
      <c r="I191" s="35"/>
      <c r="J191" s="35"/>
      <c r="K191" s="35"/>
      <c r="L191" s="35"/>
      <c r="M191" s="35"/>
    </row>
    <row r="192" spans="1:13" ht="12.75" customHeight="1" x14ac:dyDescent="0.2">
      <c r="A192" s="48"/>
      <c r="B192" s="50"/>
      <c r="C192" s="49"/>
      <c r="D192" s="49"/>
      <c r="E192" s="49"/>
      <c r="F192" s="49"/>
      <c r="G192" s="49"/>
      <c r="H192" s="50"/>
      <c r="I192" s="35"/>
      <c r="J192" s="35"/>
      <c r="K192" s="35"/>
      <c r="L192" s="35"/>
      <c r="M192" s="35"/>
    </row>
    <row r="193" spans="1:13" ht="12.75" customHeight="1" x14ac:dyDescent="0.2">
      <c r="A193" s="48"/>
      <c r="B193" s="50"/>
      <c r="C193" s="49"/>
      <c r="D193" s="49"/>
      <c r="E193" s="49"/>
      <c r="F193" s="49"/>
      <c r="G193" s="49"/>
      <c r="H193" s="50"/>
      <c r="I193" s="35"/>
      <c r="J193" s="35"/>
      <c r="K193" s="35"/>
      <c r="L193" s="35"/>
      <c r="M193" s="35"/>
    </row>
    <row r="194" spans="1:13" ht="12.75" customHeight="1" x14ac:dyDescent="0.2">
      <c r="A194" s="48"/>
      <c r="B194" s="50"/>
      <c r="C194" s="49"/>
      <c r="D194" s="49"/>
      <c r="E194" s="49"/>
      <c r="F194" s="49"/>
      <c r="G194" s="49"/>
      <c r="H194" s="50"/>
      <c r="I194" s="35"/>
      <c r="J194" s="35"/>
      <c r="K194" s="35"/>
      <c r="L194" s="35"/>
      <c r="M194" s="35"/>
    </row>
    <row r="195" spans="1:13" ht="12.75" customHeight="1" x14ac:dyDescent="0.2">
      <c r="A195" s="48"/>
      <c r="B195" s="50"/>
      <c r="C195" s="49"/>
      <c r="D195" s="49"/>
      <c r="E195" s="49"/>
      <c r="F195" s="49"/>
      <c r="G195" s="49"/>
      <c r="H195" s="50"/>
      <c r="I195" s="35"/>
      <c r="J195" s="35"/>
      <c r="K195" s="35"/>
      <c r="L195" s="35"/>
      <c r="M195" s="35"/>
    </row>
    <row r="196" spans="1:13" ht="12.75" customHeight="1" x14ac:dyDescent="0.2">
      <c r="A196" s="48"/>
      <c r="B196" s="50"/>
      <c r="C196" s="49"/>
      <c r="D196" s="49"/>
      <c r="E196" s="49"/>
      <c r="F196" s="49"/>
      <c r="G196" s="49"/>
      <c r="H196" s="50"/>
      <c r="I196" s="35"/>
      <c r="J196" s="35"/>
      <c r="K196" s="35"/>
      <c r="L196" s="35"/>
      <c r="M196" s="35"/>
    </row>
    <row r="197" spans="1:13" ht="12.75" customHeight="1" x14ac:dyDescent="0.2">
      <c r="A197" s="48"/>
      <c r="B197" s="50"/>
      <c r="C197" s="49"/>
      <c r="D197" s="49"/>
      <c r="E197" s="49"/>
      <c r="F197" s="49"/>
      <c r="G197" s="49"/>
      <c r="H197" s="50"/>
      <c r="I197" s="35"/>
      <c r="J197" s="35"/>
      <c r="K197" s="35"/>
      <c r="L197" s="35"/>
      <c r="M197" s="35"/>
    </row>
    <row r="198" spans="1:13" ht="12.75" customHeight="1" x14ac:dyDescent="0.2">
      <c r="A198" s="48"/>
      <c r="B198" s="50"/>
      <c r="C198" s="49"/>
      <c r="D198" s="49"/>
      <c r="E198" s="49"/>
      <c r="F198" s="49"/>
      <c r="G198" s="49"/>
      <c r="H198" s="50"/>
      <c r="I198" s="35"/>
      <c r="J198" s="35"/>
      <c r="K198" s="35"/>
      <c r="L198" s="35"/>
      <c r="M198" s="35"/>
    </row>
    <row r="199" spans="1:13" ht="12.75" customHeight="1" x14ac:dyDescent="0.2">
      <c r="A199" s="48"/>
      <c r="B199" s="50"/>
      <c r="C199" s="49"/>
      <c r="D199" s="49"/>
      <c r="E199" s="49"/>
      <c r="F199" s="49"/>
      <c r="G199" s="49"/>
      <c r="H199" s="50"/>
      <c r="I199" s="35"/>
      <c r="J199" s="35"/>
      <c r="K199" s="35"/>
      <c r="L199" s="35"/>
      <c r="M199" s="35"/>
    </row>
    <row r="200" spans="1:13" ht="12.75" customHeight="1" x14ac:dyDescent="0.2">
      <c r="A200" s="48"/>
      <c r="B200" s="50"/>
      <c r="C200" s="49"/>
      <c r="D200" s="49"/>
      <c r="E200" s="49"/>
      <c r="F200" s="49"/>
      <c r="G200" s="49"/>
      <c r="H200" s="50"/>
      <c r="I200" s="35"/>
      <c r="J200" s="35"/>
      <c r="K200" s="35"/>
      <c r="L200" s="35"/>
      <c r="M200" s="35"/>
    </row>
    <row r="201" spans="1:13" ht="12.75" customHeight="1" x14ac:dyDescent="0.2">
      <c r="A201" s="48"/>
      <c r="B201" s="50"/>
      <c r="C201" s="49"/>
      <c r="D201" s="49"/>
      <c r="E201" s="49"/>
      <c r="F201" s="49"/>
      <c r="G201" s="49"/>
      <c r="H201" s="50"/>
      <c r="I201" s="35"/>
      <c r="J201" s="35"/>
      <c r="K201" s="35"/>
      <c r="L201" s="35"/>
      <c r="M201" s="35"/>
    </row>
    <row r="202" spans="1:13" ht="12.75" customHeight="1" x14ac:dyDescent="0.2">
      <c r="A202" s="48"/>
      <c r="B202" s="50"/>
      <c r="C202" s="49"/>
      <c r="D202" s="49"/>
      <c r="E202" s="49"/>
      <c r="F202" s="49"/>
      <c r="G202" s="49"/>
      <c r="H202" s="50"/>
      <c r="I202" s="35"/>
      <c r="J202" s="35"/>
      <c r="K202" s="35"/>
      <c r="L202" s="35"/>
      <c r="M202" s="35"/>
    </row>
    <row r="203" spans="1:13" ht="12.75" customHeight="1" x14ac:dyDescent="0.2">
      <c r="A203" s="48"/>
      <c r="B203" s="50"/>
      <c r="C203" s="49"/>
      <c r="D203" s="49"/>
      <c r="E203" s="49"/>
      <c r="F203" s="49"/>
      <c r="G203" s="49"/>
      <c r="H203" s="50"/>
      <c r="I203" s="35"/>
      <c r="J203" s="35"/>
      <c r="K203" s="35"/>
      <c r="L203" s="35"/>
      <c r="M203" s="35"/>
    </row>
    <row r="204" spans="1:13" ht="12.75" customHeight="1" x14ac:dyDescent="0.2">
      <c r="A204" s="48"/>
      <c r="B204" s="50"/>
      <c r="C204" s="49"/>
      <c r="D204" s="49"/>
      <c r="E204" s="49"/>
      <c r="F204" s="49"/>
      <c r="G204" s="49"/>
      <c r="H204" s="50"/>
      <c r="I204" s="35"/>
      <c r="J204" s="35"/>
      <c r="K204" s="35"/>
      <c r="L204" s="35"/>
      <c r="M204" s="35"/>
    </row>
    <row r="205" spans="1:13" ht="12.75" customHeight="1" x14ac:dyDescent="0.2">
      <c r="A205" s="48"/>
      <c r="B205" s="50"/>
      <c r="C205" s="49"/>
      <c r="D205" s="49"/>
      <c r="E205" s="49"/>
      <c r="F205" s="49"/>
      <c r="G205" s="49"/>
      <c r="H205" s="50"/>
      <c r="I205" s="35"/>
      <c r="J205" s="35"/>
      <c r="K205" s="35"/>
      <c r="L205" s="35"/>
      <c r="M205" s="35"/>
    </row>
    <row r="206" spans="1:13" ht="12.75" customHeight="1" x14ac:dyDescent="0.2">
      <c r="A206" s="48"/>
      <c r="B206" s="50"/>
      <c r="C206" s="49"/>
      <c r="D206" s="49"/>
      <c r="E206" s="49"/>
      <c r="F206" s="49"/>
      <c r="G206" s="49"/>
      <c r="H206" s="50"/>
      <c r="I206" s="35"/>
      <c r="J206" s="35"/>
      <c r="K206" s="35"/>
      <c r="L206" s="35"/>
      <c r="M206" s="35"/>
    </row>
    <row r="207" spans="1:13" ht="12.75" customHeight="1" x14ac:dyDescent="0.2">
      <c r="A207" s="48"/>
      <c r="B207" s="50"/>
      <c r="C207" s="49"/>
      <c r="D207" s="49"/>
      <c r="E207" s="49"/>
      <c r="F207" s="49"/>
      <c r="G207" s="49"/>
      <c r="H207" s="50"/>
      <c r="I207" s="35"/>
      <c r="J207" s="35"/>
      <c r="K207" s="35"/>
      <c r="L207" s="35"/>
      <c r="M207" s="35"/>
    </row>
    <row r="208" spans="1:13" ht="12.75" customHeight="1" x14ac:dyDescent="0.2">
      <c r="A208" s="48"/>
      <c r="B208" s="50"/>
      <c r="C208" s="49"/>
      <c r="D208" s="49"/>
      <c r="E208" s="49"/>
      <c r="F208" s="49"/>
      <c r="G208" s="49"/>
      <c r="H208" s="50"/>
      <c r="I208" s="35"/>
      <c r="J208" s="35"/>
      <c r="K208" s="35"/>
      <c r="L208" s="35"/>
      <c r="M208" s="35"/>
    </row>
    <row r="209" spans="1:13" ht="12.75" customHeight="1" x14ac:dyDescent="0.2">
      <c r="A209" s="48"/>
      <c r="B209" s="50"/>
      <c r="C209" s="49"/>
      <c r="D209" s="49"/>
      <c r="E209" s="49"/>
      <c r="F209" s="49"/>
      <c r="G209" s="49"/>
      <c r="H209" s="50"/>
      <c r="I209" s="35"/>
      <c r="J209" s="35"/>
      <c r="K209" s="35"/>
      <c r="L209" s="35"/>
      <c r="M209" s="35"/>
    </row>
    <row r="210" spans="1:13" ht="12.75" customHeight="1" x14ac:dyDescent="0.2">
      <c r="A210" s="48"/>
      <c r="B210" s="50"/>
      <c r="C210" s="49"/>
      <c r="D210" s="49"/>
      <c r="E210" s="49"/>
      <c r="F210" s="49"/>
      <c r="G210" s="49"/>
      <c r="H210" s="50"/>
      <c r="I210" s="35"/>
      <c r="J210" s="35"/>
      <c r="K210" s="35"/>
      <c r="L210" s="35"/>
      <c r="M210" s="35"/>
    </row>
    <row r="211" spans="1:13" ht="12.75" customHeight="1" x14ac:dyDescent="0.2">
      <c r="A211" s="48"/>
      <c r="B211" s="50"/>
      <c r="C211" s="49"/>
      <c r="D211" s="49"/>
      <c r="E211" s="49"/>
      <c r="F211" s="49"/>
      <c r="G211" s="49"/>
      <c r="H211" s="50"/>
      <c r="I211" s="35"/>
      <c r="J211" s="35"/>
      <c r="K211" s="35"/>
      <c r="L211" s="35"/>
      <c r="M211" s="35"/>
    </row>
    <row r="212" spans="1:13" ht="12.75" customHeight="1" x14ac:dyDescent="0.2">
      <c r="A212" s="48"/>
      <c r="B212" s="50"/>
      <c r="C212" s="49"/>
      <c r="D212" s="49"/>
      <c r="E212" s="49"/>
      <c r="F212" s="49"/>
      <c r="G212" s="49"/>
      <c r="H212" s="50"/>
      <c r="I212" s="35"/>
      <c r="J212" s="35"/>
      <c r="K212" s="35"/>
      <c r="L212" s="35"/>
      <c r="M212" s="35"/>
    </row>
    <row r="213" spans="1:13" ht="12.75" customHeight="1" x14ac:dyDescent="0.2">
      <c r="A213" s="48"/>
      <c r="B213" s="50"/>
      <c r="C213" s="49"/>
      <c r="D213" s="49"/>
      <c r="E213" s="49"/>
      <c r="F213" s="49"/>
      <c r="G213" s="49"/>
      <c r="H213" s="50"/>
      <c r="I213" s="35"/>
      <c r="J213" s="35"/>
      <c r="K213" s="35"/>
      <c r="L213" s="35"/>
      <c r="M213" s="35"/>
    </row>
    <row r="214" spans="1:13" ht="12.75" customHeight="1" x14ac:dyDescent="0.2">
      <c r="A214" s="48"/>
      <c r="B214" s="50"/>
      <c r="C214" s="49"/>
      <c r="D214" s="49"/>
      <c r="E214" s="49"/>
      <c r="F214" s="49"/>
      <c r="G214" s="49"/>
      <c r="H214" s="50"/>
      <c r="I214" s="35"/>
      <c r="J214" s="35"/>
      <c r="K214" s="35"/>
      <c r="L214" s="35"/>
      <c r="M214" s="35"/>
    </row>
    <row r="215" spans="1:13" ht="12.75" customHeight="1" x14ac:dyDescent="0.2">
      <c r="A215" s="48"/>
      <c r="B215" s="50"/>
      <c r="C215" s="49"/>
      <c r="D215" s="49"/>
      <c r="E215" s="49"/>
      <c r="F215" s="49"/>
      <c r="G215" s="49"/>
      <c r="H215" s="50"/>
      <c r="I215" s="35"/>
      <c r="J215" s="35"/>
      <c r="K215" s="35"/>
      <c r="L215" s="35"/>
      <c r="M215" s="35"/>
    </row>
    <row r="216" spans="1:13" ht="12.75" customHeight="1" x14ac:dyDescent="0.2">
      <c r="A216" s="48"/>
      <c r="B216" s="50"/>
      <c r="C216" s="49"/>
      <c r="D216" s="49"/>
      <c r="E216" s="49"/>
      <c r="F216" s="49"/>
      <c r="G216" s="49"/>
      <c r="H216" s="50"/>
      <c r="I216" s="35"/>
      <c r="J216" s="35"/>
      <c r="K216" s="35"/>
      <c r="L216" s="35"/>
      <c r="M216" s="35"/>
    </row>
    <row r="217" spans="1:13" ht="12.75" customHeight="1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</row>
    <row r="218" spans="1:13" ht="12.75" customHeight="1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</row>
    <row r="219" spans="1:13" ht="12.75" customHeight="1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</row>
    <row r="220" spans="1:13" ht="12.75" customHeight="1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</row>
    <row r="221" spans="1:13" ht="12.75" customHeight="1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</row>
    <row r="222" spans="1:13" ht="12.75" customHeight="1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</row>
    <row r="223" spans="1:13" ht="12.75" customHeight="1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</row>
    <row r="224" spans="1:13" ht="12.75" customHeight="1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</row>
    <row r="225" spans="1:13" ht="12.75" customHeight="1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</row>
    <row r="226" spans="1:13" ht="12.75" customHeight="1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</row>
    <row r="227" spans="1:13" ht="12.75" customHeight="1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</row>
    <row r="228" spans="1:13" ht="12.75" customHeight="1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</row>
    <row r="229" spans="1:13" ht="12.75" customHeight="1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</row>
    <row r="230" spans="1:13" ht="12.75" customHeight="1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</row>
    <row r="231" spans="1:13" ht="12.75" customHeight="1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</row>
    <row r="232" spans="1:13" ht="12.75" customHeight="1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</row>
    <row r="233" spans="1:13" ht="12.75" customHeight="1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</row>
    <row r="234" spans="1:13" ht="12.75" customHeight="1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</row>
    <row r="235" spans="1:13" ht="12.75" customHeight="1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</row>
    <row r="236" spans="1:13" ht="12.75" customHeight="1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</row>
    <row r="237" spans="1:13" ht="12.75" customHeight="1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</row>
    <row r="238" spans="1:13" ht="12.75" customHeight="1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</row>
    <row r="239" spans="1:13" ht="12.75" customHeight="1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</row>
    <row r="240" spans="1:13" ht="12.75" customHeight="1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</row>
    <row r="241" spans="1:13" ht="12.75" customHeight="1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</row>
    <row r="242" spans="1:13" ht="12.75" customHeight="1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</row>
    <row r="243" spans="1:13" ht="12.75" customHeight="1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</row>
    <row r="244" spans="1:13" ht="12.75" customHeight="1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</row>
    <row r="245" spans="1:13" ht="12.75" customHeight="1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</row>
    <row r="246" spans="1:13" ht="12.75" customHeight="1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</row>
    <row r="247" spans="1:13" ht="12.75" customHeight="1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</row>
    <row r="248" spans="1:13" ht="12.75" customHeight="1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</row>
    <row r="249" spans="1:13" ht="12.75" customHeight="1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</row>
    <row r="250" spans="1:13" ht="12.75" customHeight="1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</row>
    <row r="251" spans="1:13" ht="12.75" customHeight="1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</row>
    <row r="252" spans="1:13" ht="12.75" customHeight="1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</row>
    <row r="253" spans="1:13" ht="12.75" customHeight="1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</row>
    <row r="254" spans="1:13" ht="12.75" customHeight="1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</row>
    <row r="255" spans="1:13" ht="12.75" customHeight="1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</row>
    <row r="256" spans="1:13" ht="12.75" customHeight="1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</row>
    <row r="257" spans="1:13" ht="12.75" customHeight="1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</row>
    <row r="258" spans="1:13" ht="12.75" customHeight="1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</row>
    <row r="259" spans="1:13" ht="12.75" customHeight="1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</row>
    <row r="260" spans="1:13" ht="12.75" customHeight="1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</row>
    <row r="261" spans="1:13" ht="12.75" customHeight="1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</row>
    <row r="262" spans="1:13" ht="12.75" customHeight="1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</row>
    <row r="263" spans="1:13" ht="12.75" customHeight="1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</row>
    <row r="264" spans="1:13" ht="12.75" customHeight="1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</row>
    <row r="265" spans="1:13" ht="12.75" customHeight="1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</row>
    <row r="266" spans="1:13" ht="12.75" customHeight="1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</row>
    <row r="267" spans="1:13" ht="12.75" customHeight="1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</row>
    <row r="268" spans="1:13" ht="12.75" customHeight="1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</row>
    <row r="269" spans="1:13" ht="12.75" customHeight="1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</row>
    <row r="270" spans="1:13" ht="12.75" customHeight="1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</row>
    <row r="271" spans="1:13" ht="12.75" customHeight="1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</row>
    <row r="272" spans="1:13" ht="12.75" customHeight="1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</row>
    <row r="273" spans="1:13" ht="12.7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</row>
    <row r="274" spans="1:13" ht="12.7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</row>
    <row r="275" spans="1:13" ht="12.7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</row>
    <row r="276" spans="1:13" ht="12.7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</row>
    <row r="277" spans="1:13" ht="12.7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</row>
    <row r="278" spans="1:13" ht="12.7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</row>
    <row r="279" spans="1:13" ht="12.7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</row>
    <row r="280" spans="1:13" ht="12.7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</row>
    <row r="281" spans="1:13" ht="12.7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</row>
    <row r="282" spans="1:13" ht="12.7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</row>
    <row r="283" spans="1:13" ht="12.7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</row>
    <row r="284" spans="1:13" ht="12.7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</row>
    <row r="285" spans="1:13" ht="12.7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</row>
    <row r="286" spans="1:13" ht="12.7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</row>
    <row r="287" spans="1:13" ht="12.7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</row>
    <row r="288" spans="1:13" ht="12.7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</row>
    <row r="289" spans="1:13" ht="12.7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</row>
    <row r="290" spans="1:13" ht="12.7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</row>
    <row r="291" spans="1:13" ht="12.7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</row>
    <row r="292" spans="1:13" ht="12.7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</row>
    <row r="293" spans="1:13" ht="12.7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</row>
    <row r="294" spans="1:13" ht="12.7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</row>
    <row r="295" spans="1:13" ht="12.7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</row>
    <row r="296" spans="1:13" ht="12.7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</row>
    <row r="297" spans="1:13" ht="12.7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</row>
    <row r="298" spans="1:13" ht="12.7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</row>
    <row r="299" spans="1:13" ht="12.7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</row>
    <row r="300" spans="1:13" ht="12.7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</row>
    <row r="301" spans="1:13" ht="12.7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</row>
    <row r="302" spans="1:13" ht="12.7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</row>
    <row r="303" spans="1:13" ht="12.7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</row>
    <row r="304" spans="1:13" ht="12.7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</row>
    <row r="305" spans="1:13" ht="12.7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</row>
    <row r="306" spans="1:13" ht="12.7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</row>
    <row r="307" spans="1:13" ht="12.7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</row>
    <row r="308" spans="1:13" ht="12.7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</row>
    <row r="309" spans="1:13" ht="12.7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</row>
    <row r="310" spans="1:13" ht="12.7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</row>
    <row r="311" spans="1:13" ht="12.7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</row>
    <row r="312" spans="1:13" ht="12.7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</row>
    <row r="313" spans="1:13" ht="12.7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</row>
    <row r="314" spans="1:13" ht="12.7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</row>
    <row r="315" spans="1:13" ht="12.7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</row>
    <row r="316" spans="1:13" ht="12.7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</row>
    <row r="317" spans="1:13" ht="12.7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</row>
    <row r="318" spans="1:13" ht="12.7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</row>
    <row r="319" spans="1:13" ht="12.7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</row>
    <row r="320" spans="1:13" ht="12.7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</row>
    <row r="321" spans="1:13" ht="12.7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</row>
    <row r="322" spans="1:13" ht="12.7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</row>
    <row r="323" spans="1:13" ht="12.7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</row>
    <row r="324" spans="1:13" ht="12.7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</row>
    <row r="325" spans="1:13" ht="12.7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</row>
    <row r="326" spans="1:13" ht="12.7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</row>
    <row r="327" spans="1:13" ht="12.7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</row>
    <row r="328" spans="1:13" ht="12.7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</row>
    <row r="329" spans="1:13" ht="12.7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</row>
    <row r="330" spans="1:13" ht="12.7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</row>
    <row r="331" spans="1:13" ht="12.7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</row>
    <row r="332" spans="1:13" ht="12.7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</row>
    <row r="333" spans="1:13" ht="12.7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</row>
    <row r="334" spans="1:13" ht="12.7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</row>
    <row r="335" spans="1:13" ht="12.7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</row>
    <row r="336" spans="1:13" ht="12.7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</row>
    <row r="337" spans="1:13" ht="12.7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</row>
    <row r="338" spans="1:13" ht="12.7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</row>
    <row r="339" spans="1:13" ht="12.7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</row>
    <row r="340" spans="1:13" ht="12.7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</row>
    <row r="341" spans="1:13" ht="12.7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</row>
    <row r="342" spans="1:13" ht="12.7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</row>
    <row r="343" spans="1:13" ht="12.7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</row>
    <row r="344" spans="1:13" ht="12.7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</row>
    <row r="345" spans="1:13" ht="12.7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</row>
    <row r="346" spans="1:13" ht="12.7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</row>
    <row r="347" spans="1:13" ht="12.7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</row>
    <row r="348" spans="1:13" ht="12.7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</row>
    <row r="349" spans="1:13" ht="12.7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</row>
    <row r="350" spans="1:13" ht="12.7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</row>
    <row r="351" spans="1:13" ht="12.7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</row>
    <row r="352" spans="1:13" ht="12.7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</row>
    <row r="353" spans="1:13" ht="12.7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</row>
    <row r="354" spans="1:13" ht="12.7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</row>
    <row r="355" spans="1:13" ht="12.7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</row>
    <row r="356" spans="1:13" ht="12.7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</row>
    <row r="357" spans="1:13" ht="12.7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</row>
    <row r="358" spans="1:13" ht="12.7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</row>
    <row r="359" spans="1:13" ht="12.7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</row>
    <row r="360" spans="1:13" ht="12.7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</row>
    <row r="361" spans="1:13" ht="12.7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</row>
    <row r="362" spans="1:13" ht="12.7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</row>
    <row r="363" spans="1:13" ht="12.7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</row>
    <row r="364" spans="1:13" ht="12.7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</row>
    <row r="365" spans="1:13" ht="12.7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</row>
    <row r="366" spans="1:13" ht="12.7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</row>
    <row r="367" spans="1:13" ht="12.7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</row>
    <row r="368" spans="1:13" ht="12.7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</row>
    <row r="369" spans="1:13" ht="12.7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</row>
    <row r="370" spans="1:13" ht="12.7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</row>
    <row r="371" spans="1:13" ht="12.7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</row>
    <row r="372" spans="1:13" ht="12.7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</row>
    <row r="373" spans="1:13" ht="12.7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</row>
    <row r="374" spans="1:13" ht="12.7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</row>
    <row r="375" spans="1:13" ht="12.7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</row>
    <row r="376" spans="1:13" ht="12.7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</row>
    <row r="377" spans="1:13" ht="12.7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</row>
    <row r="378" spans="1:13" ht="12.7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</row>
    <row r="379" spans="1:13" ht="12.7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</row>
    <row r="380" spans="1:13" ht="12.7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</row>
    <row r="381" spans="1:13" ht="12.7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</row>
    <row r="382" spans="1:13" ht="12.7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</row>
    <row r="383" spans="1:13" ht="12.7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</row>
    <row r="384" spans="1:13" ht="12.7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</row>
    <row r="385" spans="1:13" ht="12.7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</row>
    <row r="386" spans="1:13" ht="12.7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</row>
    <row r="387" spans="1:13" ht="12.7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</row>
    <row r="388" spans="1:13" ht="12.7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</row>
    <row r="389" spans="1:13" ht="12.7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</row>
    <row r="390" spans="1:13" ht="12.7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</row>
    <row r="391" spans="1:13" ht="12.7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</row>
    <row r="392" spans="1:13" ht="12.7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</row>
    <row r="393" spans="1:13" ht="12.7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</row>
    <row r="394" spans="1:13" ht="12.7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</row>
    <row r="395" spans="1:13" ht="12.7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</row>
    <row r="396" spans="1:13" ht="12.7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</row>
    <row r="397" spans="1:13" ht="12.7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</row>
    <row r="398" spans="1:13" ht="12.7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</row>
    <row r="399" spans="1:13" ht="12.7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</row>
    <row r="400" spans="1:13" ht="12.7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</row>
    <row r="401" spans="1:13" ht="12.7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</row>
    <row r="402" spans="1:13" ht="12.7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</row>
    <row r="403" spans="1:13" ht="12.7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</row>
    <row r="404" spans="1:13" ht="12.7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</row>
    <row r="405" spans="1:13" ht="12.7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</row>
    <row r="406" spans="1:13" ht="12.7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</row>
    <row r="407" spans="1:13" ht="12.7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</row>
    <row r="408" spans="1:13" ht="12.7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</row>
    <row r="409" spans="1:13" ht="12.7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</row>
    <row r="410" spans="1:13" ht="12.7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</row>
    <row r="411" spans="1:13" ht="12.7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</row>
    <row r="412" spans="1:13" ht="12.7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</row>
    <row r="413" spans="1:13" ht="12.7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</row>
    <row r="414" spans="1:13" ht="12.7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</row>
    <row r="415" spans="1:13" ht="12.7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</row>
    <row r="416" spans="1:13" ht="12.7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</row>
    <row r="417" spans="1:13" ht="12.7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</row>
    <row r="418" spans="1:13" ht="12.7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</row>
    <row r="419" spans="1:13" ht="12.7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</row>
    <row r="420" spans="1:13" ht="12.7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</row>
    <row r="421" spans="1:13" ht="12.7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</row>
    <row r="422" spans="1:13" ht="12.7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</row>
    <row r="423" spans="1:13" ht="12.7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</row>
    <row r="424" spans="1:13" ht="12.7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</row>
    <row r="425" spans="1:13" ht="12.7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</row>
    <row r="426" spans="1:13" ht="12.7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</row>
    <row r="427" spans="1:13" ht="12.7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</row>
    <row r="428" spans="1:13" ht="12.7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</row>
    <row r="429" spans="1:13" ht="12.7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</row>
    <row r="430" spans="1:13" ht="12.7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</row>
    <row r="431" spans="1:13" ht="12.7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</row>
    <row r="432" spans="1:13" ht="12.7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</row>
    <row r="433" spans="1:13" ht="12.7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</row>
    <row r="434" spans="1:13" ht="12.7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</row>
    <row r="435" spans="1:13" ht="12.7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</row>
    <row r="436" spans="1:13" ht="12.7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</row>
    <row r="437" spans="1:13" ht="12.7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</row>
    <row r="438" spans="1:13" ht="12.7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</row>
    <row r="439" spans="1:13" ht="12.7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</row>
    <row r="440" spans="1:13" ht="12.7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</row>
    <row r="441" spans="1:13" ht="12.7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</row>
    <row r="442" spans="1:13" ht="12.7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</row>
    <row r="443" spans="1:13" ht="12.7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</row>
    <row r="444" spans="1:13" ht="12.7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</row>
    <row r="445" spans="1:13" ht="12.7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</row>
    <row r="446" spans="1:13" ht="12.7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</row>
    <row r="447" spans="1:13" ht="12.7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</row>
    <row r="448" spans="1:13" ht="12.7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</row>
    <row r="449" spans="1:13" ht="12.7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</row>
    <row r="450" spans="1:13" ht="12.7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</row>
    <row r="451" spans="1:13" ht="12.7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</row>
    <row r="452" spans="1:13" ht="12.7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</row>
    <row r="453" spans="1:13" ht="12.7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</row>
    <row r="454" spans="1:13" ht="12.7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</row>
    <row r="455" spans="1:13" ht="12.7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</row>
    <row r="456" spans="1:13" ht="12.7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</row>
    <row r="457" spans="1:13" ht="12.7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</row>
    <row r="458" spans="1:13" ht="12.7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</row>
    <row r="459" spans="1:13" ht="12.7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</row>
    <row r="460" spans="1:13" ht="12.7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</row>
    <row r="461" spans="1:13" ht="12.7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</row>
    <row r="462" spans="1:13" ht="12.7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</row>
    <row r="463" spans="1:13" ht="12.7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</row>
    <row r="464" spans="1:13" ht="12.7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</row>
    <row r="465" spans="1:13" ht="12.7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</row>
    <row r="466" spans="1:13" ht="12.7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</row>
    <row r="467" spans="1:13" ht="12.7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</row>
    <row r="468" spans="1:13" ht="12.7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</row>
    <row r="469" spans="1:13" ht="12.7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</row>
    <row r="470" spans="1:13" ht="12.7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</row>
    <row r="471" spans="1:13" ht="12.7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</row>
    <row r="472" spans="1:13" ht="12.7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</row>
    <row r="473" spans="1:13" ht="12.7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</row>
    <row r="474" spans="1:13" ht="12.7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</row>
    <row r="475" spans="1:13" ht="12.7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</row>
    <row r="476" spans="1:13" ht="12.7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</row>
    <row r="477" spans="1:13" ht="12.7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</row>
    <row r="478" spans="1:13" ht="12.7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</row>
    <row r="479" spans="1:13" ht="12.7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</row>
    <row r="480" spans="1:13" ht="12.7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</row>
    <row r="481" spans="1:13" ht="12.7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</row>
    <row r="482" spans="1:13" ht="12.7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</row>
    <row r="483" spans="1:13" ht="12.7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</row>
    <row r="484" spans="1:13" ht="12.7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</row>
    <row r="485" spans="1:13" ht="12.7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</row>
    <row r="486" spans="1:13" ht="12.7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</row>
    <row r="487" spans="1:13" ht="12.7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</row>
    <row r="488" spans="1:13" ht="12.7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</row>
    <row r="489" spans="1:13" ht="12.7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</row>
    <row r="490" spans="1:13" ht="12.7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</row>
    <row r="491" spans="1:13" ht="12.7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</row>
    <row r="492" spans="1:13" ht="12.7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</row>
    <row r="493" spans="1:13" ht="12.7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</row>
    <row r="494" spans="1:13" ht="12.7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</row>
    <row r="495" spans="1:13" ht="12.7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</row>
    <row r="496" spans="1:13" ht="12.7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</row>
    <row r="497" spans="1:13" ht="12.7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</row>
    <row r="498" spans="1:13" ht="12.7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</row>
    <row r="499" spans="1:13" ht="12.7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</row>
    <row r="500" spans="1:13" ht="12.7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</row>
    <row r="501" spans="1:13" ht="12.7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</row>
    <row r="502" spans="1:13" ht="12.7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</row>
    <row r="503" spans="1:13" ht="12.7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</row>
    <row r="504" spans="1:13" ht="12.7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</row>
    <row r="505" spans="1:13" ht="12.7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</row>
    <row r="506" spans="1:13" ht="12.7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</row>
    <row r="507" spans="1:13" ht="12.7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</row>
    <row r="508" spans="1:13" ht="12.7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</row>
    <row r="509" spans="1:13" ht="12.7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</row>
    <row r="510" spans="1:13" ht="12.7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</row>
    <row r="511" spans="1:13" ht="12.7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</row>
    <row r="512" spans="1:13" ht="12.7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</row>
    <row r="513" spans="1:13" ht="12.7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</row>
    <row r="514" spans="1:13" ht="12.7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</row>
    <row r="515" spans="1:13" ht="12.7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</row>
    <row r="516" spans="1:13" ht="12.7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</row>
    <row r="517" spans="1:13" ht="12.7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</row>
    <row r="518" spans="1:13" ht="12.7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</row>
    <row r="519" spans="1:13" ht="12.7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</row>
    <row r="520" spans="1:13" ht="12.7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</row>
    <row r="521" spans="1:13" ht="12.7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</row>
    <row r="522" spans="1:13" ht="12.7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</row>
    <row r="523" spans="1:13" ht="12.7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</row>
    <row r="524" spans="1:13" ht="12.7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</row>
    <row r="525" spans="1:13" ht="12.7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</row>
    <row r="526" spans="1:13" ht="12.7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</row>
    <row r="527" spans="1:13" ht="12.7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</row>
    <row r="528" spans="1:13" ht="12.7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</row>
    <row r="529" spans="1:13" ht="12.7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</row>
    <row r="530" spans="1:13" ht="12.7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</row>
    <row r="531" spans="1:13" ht="12.7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</row>
    <row r="532" spans="1:13" ht="12.7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</row>
    <row r="533" spans="1:13" ht="12.7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</row>
    <row r="534" spans="1:13" ht="12.7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</row>
    <row r="535" spans="1:13" ht="12.7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</row>
    <row r="536" spans="1:13" ht="12.7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</row>
    <row r="537" spans="1:13" ht="12.7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</row>
    <row r="538" spans="1:13" ht="12.7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</row>
    <row r="539" spans="1:13" ht="12.7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</row>
    <row r="540" spans="1:13" ht="12.7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</row>
    <row r="541" spans="1:13" ht="12.7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</row>
    <row r="542" spans="1:13" ht="12.7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</row>
    <row r="543" spans="1:13" ht="12.7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</row>
    <row r="544" spans="1:13" ht="12.7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</row>
    <row r="545" spans="1:13" ht="12.7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</row>
    <row r="546" spans="1:13" ht="12.7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</row>
    <row r="547" spans="1:13" ht="12.7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</row>
    <row r="548" spans="1:13" ht="12.7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</row>
    <row r="549" spans="1:13" ht="12.7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</row>
    <row r="550" spans="1:13" ht="12.7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</row>
    <row r="551" spans="1:13" ht="12.7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</row>
    <row r="552" spans="1:13" ht="12.7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</row>
    <row r="553" spans="1:13" ht="12.7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</row>
    <row r="554" spans="1:13" ht="12.7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</row>
    <row r="555" spans="1:13" ht="12.7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</row>
    <row r="556" spans="1:13" ht="12.7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</row>
    <row r="557" spans="1:13" ht="12.7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</row>
    <row r="558" spans="1:13" ht="12.7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</row>
    <row r="559" spans="1:13" ht="12.7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</row>
    <row r="560" spans="1:13" ht="12.7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</row>
    <row r="561" spans="1:13" ht="12.7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</row>
    <row r="562" spans="1:13" ht="12.7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</row>
    <row r="563" spans="1:13" ht="12.7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</row>
    <row r="564" spans="1:13" ht="12.7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</row>
    <row r="565" spans="1:13" ht="12.7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</row>
    <row r="566" spans="1:13" ht="12.7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</row>
    <row r="567" spans="1:13" ht="12.7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</row>
    <row r="568" spans="1:13" ht="12.7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</row>
    <row r="569" spans="1:13" ht="12.7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</row>
    <row r="570" spans="1:13" ht="12.7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</row>
    <row r="571" spans="1:13" ht="12.7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</row>
    <row r="572" spans="1:13" ht="12.7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</row>
    <row r="573" spans="1:13" ht="12.7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</row>
    <row r="574" spans="1:13" ht="12.7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</row>
    <row r="575" spans="1:13" ht="12.7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</row>
    <row r="576" spans="1:13" ht="12.7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</row>
    <row r="577" spans="1:13" ht="12.7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</row>
    <row r="578" spans="1:13" ht="12.7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</row>
    <row r="579" spans="1:13" ht="12.7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</row>
    <row r="580" spans="1:13" ht="12.7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</row>
    <row r="581" spans="1:13" ht="12.7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</row>
    <row r="582" spans="1:13" ht="12.7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</row>
    <row r="583" spans="1:13" ht="12.7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</row>
    <row r="584" spans="1:13" ht="12.7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</row>
    <row r="585" spans="1:13" ht="12.7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</row>
    <row r="586" spans="1:13" ht="12.7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</row>
    <row r="587" spans="1:13" ht="12.7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</row>
    <row r="588" spans="1:13" ht="12.7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</row>
    <row r="589" spans="1:13" ht="12.7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</row>
    <row r="590" spans="1:13" ht="12.7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</row>
    <row r="591" spans="1:13" ht="12.7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</row>
    <row r="592" spans="1:13" ht="12.7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</row>
    <row r="593" spans="1:13" ht="12.7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</row>
    <row r="594" spans="1:13" ht="12.7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</row>
    <row r="595" spans="1:13" ht="12.7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</row>
    <row r="596" spans="1:13" ht="12.7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</row>
    <row r="597" spans="1:13" ht="12.7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</row>
    <row r="598" spans="1:13" ht="12.7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</row>
    <row r="599" spans="1:13" ht="12.7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</row>
    <row r="600" spans="1:13" ht="12.7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</row>
    <row r="601" spans="1:13" ht="12.7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</row>
    <row r="602" spans="1:13" ht="12.7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</row>
    <row r="603" spans="1:13" ht="12.7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</row>
    <row r="604" spans="1:13" ht="12.7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</row>
    <row r="605" spans="1:13" ht="12.7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</row>
    <row r="606" spans="1:13" ht="12.7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</row>
    <row r="607" spans="1:13" ht="12.7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</row>
    <row r="608" spans="1:13" ht="12.7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</row>
    <row r="609" spans="1:13" ht="12.7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</row>
    <row r="610" spans="1:13" ht="12.7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</row>
    <row r="611" spans="1:13" ht="12.7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</row>
    <row r="612" spans="1:13" ht="12.7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</row>
    <row r="613" spans="1:13" ht="12.7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</row>
    <row r="614" spans="1:13" ht="12.7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</row>
    <row r="615" spans="1:13" ht="12.7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</row>
    <row r="616" spans="1:13" ht="12.7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</row>
    <row r="617" spans="1:13" ht="12.7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</row>
    <row r="618" spans="1:13" ht="12.7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</row>
    <row r="619" spans="1:13" ht="12.7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</row>
    <row r="620" spans="1:13" ht="12.7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</row>
    <row r="621" spans="1:13" ht="12.7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</row>
    <row r="622" spans="1:13" ht="12.7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</row>
    <row r="623" spans="1:13" ht="12.7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</row>
    <row r="624" spans="1:13" ht="12.7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</row>
    <row r="625" spans="1:13" ht="12.7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</row>
    <row r="626" spans="1:13" ht="12.7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</row>
    <row r="627" spans="1:13" ht="12.7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</row>
    <row r="628" spans="1:13" ht="12.7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</row>
    <row r="629" spans="1:13" ht="12.7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</row>
    <row r="630" spans="1:13" ht="12.7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</row>
    <row r="631" spans="1:13" ht="12.7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</row>
    <row r="632" spans="1:13" ht="12.7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</row>
    <row r="633" spans="1:13" ht="12.7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</row>
    <row r="634" spans="1:13" ht="12.7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</row>
    <row r="635" spans="1:13" ht="12.7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</row>
    <row r="636" spans="1:13" ht="12.7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</row>
    <row r="637" spans="1:13" ht="12.7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</row>
    <row r="638" spans="1:13" ht="12.7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</row>
    <row r="639" spans="1:13" ht="12.7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</row>
    <row r="640" spans="1:13" ht="12.7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</row>
    <row r="641" spans="1:13" ht="12.7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</row>
    <row r="642" spans="1:13" ht="12.7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</row>
    <row r="643" spans="1:13" ht="12.7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</row>
    <row r="644" spans="1:13" ht="12.7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</row>
    <row r="645" spans="1:13" ht="12.7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</row>
    <row r="646" spans="1:13" ht="12.7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</row>
    <row r="647" spans="1:13" ht="12.7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</row>
    <row r="648" spans="1:13" ht="12.7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</row>
    <row r="649" spans="1:13" ht="12.7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</row>
    <row r="650" spans="1:13" ht="12.7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</row>
    <row r="651" spans="1:13" ht="12.7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</row>
    <row r="652" spans="1:13" ht="12.7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</row>
    <row r="653" spans="1:13" ht="12.7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</row>
    <row r="654" spans="1:13" ht="12.7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</row>
    <row r="655" spans="1:13" ht="12.7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</row>
    <row r="656" spans="1:13" ht="12.7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</row>
    <row r="657" spans="1:13" ht="12.7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</row>
    <row r="658" spans="1:13" ht="12.7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</row>
    <row r="659" spans="1:13" ht="12.7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</row>
    <row r="660" spans="1:13" ht="12.7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</row>
    <row r="661" spans="1:13" ht="12.7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</row>
    <row r="662" spans="1:13" ht="12.7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</row>
    <row r="663" spans="1:13" ht="12.7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</row>
    <row r="664" spans="1:13" ht="12.7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</row>
    <row r="665" spans="1:13" ht="12.7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</row>
    <row r="666" spans="1:13" ht="12.7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</row>
    <row r="667" spans="1:13" ht="12.7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</row>
    <row r="668" spans="1:13" ht="12.7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</row>
    <row r="669" spans="1:13" ht="12.7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</row>
    <row r="670" spans="1:13" ht="12.7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</row>
    <row r="671" spans="1:13" ht="12.7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</row>
    <row r="672" spans="1:13" ht="12.7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</row>
    <row r="673" spans="1:13" ht="12.7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</row>
    <row r="674" spans="1:13" ht="12.7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</row>
    <row r="675" spans="1:13" ht="12.7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</row>
    <row r="676" spans="1:13" ht="12.7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</row>
    <row r="677" spans="1:13" ht="12.7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</row>
    <row r="678" spans="1:13" ht="12.7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</row>
    <row r="679" spans="1:13" ht="12.7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</row>
    <row r="680" spans="1:13" ht="12.7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</row>
    <row r="681" spans="1:13" ht="12.7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</row>
    <row r="682" spans="1:13" ht="12.7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</row>
    <row r="683" spans="1:13" ht="12.7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</row>
    <row r="684" spans="1:13" ht="12.7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</row>
    <row r="685" spans="1:13" ht="12.7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</row>
    <row r="686" spans="1:13" ht="12.7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</row>
    <row r="687" spans="1:13" ht="12.7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</row>
    <row r="688" spans="1:13" ht="12.7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</row>
    <row r="689" spans="1:13" ht="12.7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</row>
    <row r="690" spans="1:13" ht="12.7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</row>
    <row r="691" spans="1:13" ht="12.7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</row>
    <row r="692" spans="1:13" ht="12.7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</row>
    <row r="693" spans="1:13" ht="12.7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</row>
    <row r="694" spans="1:13" ht="12.7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</row>
    <row r="695" spans="1:13" ht="12.7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</row>
    <row r="696" spans="1:13" ht="12.7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</row>
    <row r="697" spans="1:13" ht="12.7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</row>
    <row r="698" spans="1:13" ht="12.7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</row>
    <row r="699" spans="1:13" ht="12.7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</row>
    <row r="700" spans="1:13" ht="12.7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</row>
    <row r="701" spans="1:13" ht="12.7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</row>
    <row r="702" spans="1:13" ht="12.7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</row>
    <row r="703" spans="1:13" ht="12.7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</row>
    <row r="704" spans="1:13" ht="12.7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</row>
    <row r="705" spans="1:13" ht="12.7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</row>
    <row r="706" spans="1:13" ht="12.7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</row>
    <row r="707" spans="1:13" ht="12.7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</row>
    <row r="708" spans="1:13" ht="12.7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</row>
    <row r="709" spans="1:13" ht="12.7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</row>
    <row r="710" spans="1:13" ht="12.7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</row>
    <row r="711" spans="1:13" ht="12.7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</row>
    <row r="712" spans="1:13" ht="12.7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</row>
    <row r="713" spans="1:13" ht="12.7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</row>
    <row r="714" spans="1:13" ht="12.7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</row>
    <row r="715" spans="1:13" ht="12.7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</row>
    <row r="716" spans="1:13" ht="12.7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</row>
    <row r="717" spans="1:13" ht="12.7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</row>
    <row r="718" spans="1:13" ht="12.7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</row>
    <row r="719" spans="1:13" ht="12.7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</row>
    <row r="720" spans="1:13" ht="12.7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</row>
    <row r="721" spans="1:13" ht="12.7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</row>
    <row r="722" spans="1:13" ht="12.7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</row>
    <row r="723" spans="1:13" ht="12.7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</row>
    <row r="724" spans="1:13" ht="12.7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</row>
    <row r="725" spans="1:13" ht="12.7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</row>
    <row r="726" spans="1:13" ht="12.7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</row>
    <row r="727" spans="1:13" ht="12.7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</row>
    <row r="728" spans="1:13" ht="12.7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</row>
    <row r="729" spans="1:13" ht="12.7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</row>
    <row r="730" spans="1:13" ht="12.7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</row>
    <row r="731" spans="1:13" ht="12.7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</row>
    <row r="732" spans="1:13" ht="12.7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</row>
    <row r="733" spans="1:13" ht="12.7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</row>
    <row r="734" spans="1:13" ht="12.7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</row>
    <row r="735" spans="1:13" ht="12.7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</row>
    <row r="736" spans="1:13" ht="12.7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</row>
    <row r="737" spans="1:13" ht="12.7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</row>
    <row r="738" spans="1:13" ht="12.7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</row>
    <row r="739" spans="1:13" ht="12.7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</row>
    <row r="740" spans="1:13" ht="12.7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</row>
    <row r="741" spans="1:13" ht="12.7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</row>
    <row r="742" spans="1:13" ht="12.7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</row>
    <row r="743" spans="1:13" ht="12.7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</row>
    <row r="744" spans="1:13" ht="12.7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</row>
    <row r="745" spans="1:13" ht="12.7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</row>
    <row r="746" spans="1:13" ht="12.7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</row>
    <row r="747" spans="1:13" ht="12.7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</row>
    <row r="748" spans="1:13" ht="12.7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</row>
    <row r="749" spans="1:13" ht="12.7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</row>
    <row r="750" spans="1:13" ht="12.7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</row>
    <row r="751" spans="1:13" ht="12.7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</row>
    <row r="752" spans="1:13" ht="12.7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</row>
    <row r="753" spans="1:13" ht="12.7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</row>
    <row r="754" spans="1:13" ht="12.7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</row>
    <row r="755" spans="1:13" ht="12.7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</row>
    <row r="756" spans="1:13" ht="12.7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</row>
    <row r="757" spans="1:13" ht="12.7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</row>
    <row r="758" spans="1:13" ht="12.7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</row>
    <row r="759" spans="1:13" ht="12.7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</row>
    <row r="760" spans="1:13" ht="12.7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</row>
    <row r="761" spans="1:13" ht="12.7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</row>
    <row r="762" spans="1:13" ht="12.7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</row>
    <row r="763" spans="1:13" ht="12.7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</row>
    <row r="764" spans="1:13" ht="12.7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</row>
    <row r="765" spans="1:13" ht="12.7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</row>
    <row r="766" spans="1:13" ht="12.7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</row>
    <row r="767" spans="1:13" ht="12.7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</row>
    <row r="768" spans="1:13" ht="12.7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</row>
    <row r="769" spans="1:13" ht="12.7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</row>
    <row r="770" spans="1:13" ht="12.7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</row>
    <row r="771" spans="1:13" ht="12.7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</row>
    <row r="772" spans="1:13" ht="12.7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</row>
    <row r="773" spans="1:13" ht="12.7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</row>
    <row r="774" spans="1:13" ht="12.7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</row>
    <row r="775" spans="1:13" ht="12.7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</row>
    <row r="776" spans="1:13" ht="12.7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</row>
    <row r="777" spans="1:13" ht="12.7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</row>
    <row r="778" spans="1:13" ht="12.7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</row>
    <row r="779" spans="1:13" ht="12.7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</row>
    <row r="780" spans="1:13" ht="12.7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</row>
    <row r="781" spans="1:13" ht="12.7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</row>
    <row r="782" spans="1:13" ht="12.7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</row>
    <row r="783" spans="1:13" ht="12.7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</row>
    <row r="784" spans="1:13" ht="12.7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</row>
    <row r="785" spans="1:13" ht="12.7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</row>
    <row r="786" spans="1:13" ht="12.7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</row>
    <row r="787" spans="1:13" ht="12.7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</row>
    <row r="788" spans="1:13" ht="12.7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</row>
    <row r="789" spans="1:13" ht="12.7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</row>
    <row r="790" spans="1:13" ht="12.7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</row>
    <row r="791" spans="1:13" ht="12.7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</row>
    <row r="792" spans="1:13" ht="12.7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</row>
    <row r="793" spans="1:13" ht="12.7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</row>
    <row r="794" spans="1:13" ht="12.7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</row>
    <row r="795" spans="1:13" ht="12.7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</row>
    <row r="796" spans="1:13" ht="12.7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</row>
    <row r="797" spans="1:13" ht="12.7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</row>
    <row r="798" spans="1:13" ht="12.7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</row>
    <row r="799" spans="1:13" ht="12.7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</row>
    <row r="800" spans="1:13" ht="12.7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</row>
    <row r="801" spans="1:13" ht="12.7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</row>
    <row r="802" spans="1:13" ht="12.7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</row>
    <row r="803" spans="1:13" ht="12.7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</row>
    <row r="804" spans="1:13" ht="12.7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</row>
    <row r="805" spans="1:13" ht="12.7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</row>
    <row r="806" spans="1:13" ht="12.7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</row>
    <row r="807" spans="1:13" ht="12.7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</row>
    <row r="808" spans="1:13" ht="12.7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</row>
    <row r="809" spans="1:13" ht="12.7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</row>
    <row r="810" spans="1:13" ht="12.7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</row>
    <row r="811" spans="1:13" ht="12.7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</row>
    <row r="812" spans="1:13" ht="12.7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</row>
    <row r="813" spans="1:13" ht="12.7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</row>
    <row r="814" spans="1:13" ht="12.7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</row>
    <row r="815" spans="1:13" ht="12.7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</row>
    <row r="816" spans="1:13" ht="12.7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</row>
    <row r="817" spans="1:13" ht="12.7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</row>
    <row r="818" spans="1:13" ht="12.7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</row>
    <row r="819" spans="1:13" ht="12.7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</row>
    <row r="820" spans="1:13" ht="12.7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</row>
    <row r="821" spans="1:13" ht="12.7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</row>
    <row r="822" spans="1:13" ht="12.7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</row>
    <row r="823" spans="1:13" ht="12.7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</row>
    <row r="824" spans="1:13" ht="12.7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</row>
    <row r="825" spans="1:13" ht="12.7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</row>
    <row r="826" spans="1:13" ht="12.7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</row>
    <row r="827" spans="1:13" ht="12.7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</row>
    <row r="828" spans="1:13" ht="12.7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</row>
    <row r="829" spans="1:13" ht="12.7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</row>
    <row r="830" spans="1:13" ht="12.7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</row>
    <row r="831" spans="1:13" ht="12.7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</row>
    <row r="832" spans="1:13" ht="12.7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</row>
    <row r="833" spans="1:13" ht="12.7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</row>
    <row r="834" spans="1:13" ht="12.7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</row>
    <row r="835" spans="1:13" ht="12.7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</row>
    <row r="836" spans="1:13" ht="12.7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</row>
    <row r="837" spans="1:13" ht="12.7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</row>
    <row r="838" spans="1:13" ht="12.7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</row>
    <row r="839" spans="1:13" ht="12.7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</row>
    <row r="840" spans="1:13" ht="12.7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</row>
    <row r="841" spans="1:13" ht="12.7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</row>
    <row r="842" spans="1:13" ht="12.7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</row>
    <row r="843" spans="1:13" ht="12.7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</row>
    <row r="844" spans="1:13" ht="12.7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</row>
    <row r="845" spans="1:13" ht="12.7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</row>
    <row r="846" spans="1:13" ht="12.7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</row>
    <row r="847" spans="1:13" ht="12.7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</row>
    <row r="848" spans="1:13" ht="12.7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</row>
    <row r="849" spans="1:13" ht="12.7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</row>
    <row r="850" spans="1:13" ht="12.7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</row>
    <row r="851" spans="1:13" ht="12.7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</row>
    <row r="852" spans="1:13" ht="12.7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</row>
    <row r="853" spans="1:13" ht="12.7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</row>
    <row r="854" spans="1:13" ht="12.7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</row>
    <row r="855" spans="1:13" ht="12.7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</row>
    <row r="856" spans="1:13" ht="12.7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</row>
    <row r="857" spans="1:13" ht="12.7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</row>
    <row r="858" spans="1:13" ht="12.7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</row>
    <row r="859" spans="1:13" ht="12.7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</row>
    <row r="860" spans="1:13" ht="12.7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</row>
    <row r="861" spans="1:13" ht="12.7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</row>
    <row r="862" spans="1:13" ht="12.7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</row>
    <row r="863" spans="1:13" ht="12.7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</row>
    <row r="864" spans="1:13" ht="12.7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</row>
    <row r="865" spans="1:13" ht="12.7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</row>
    <row r="866" spans="1:13" ht="12.7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</row>
    <row r="867" spans="1:13" ht="12.7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</row>
    <row r="868" spans="1:13" ht="12.7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</row>
    <row r="869" spans="1:13" ht="12.7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</row>
    <row r="870" spans="1:13" ht="12.7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</row>
    <row r="871" spans="1:13" ht="12.7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</row>
    <row r="872" spans="1:13" ht="12.7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</row>
    <row r="873" spans="1:13" ht="12.7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</row>
    <row r="874" spans="1:13" ht="12.7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</row>
    <row r="875" spans="1:13" ht="12.7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</row>
    <row r="876" spans="1:13" ht="12.7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</row>
    <row r="877" spans="1:13" ht="12.7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</row>
    <row r="878" spans="1:13" ht="12.7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</row>
    <row r="879" spans="1:13" ht="12.7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</row>
    <row r="880" spans="1:13" ht="12.7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</row>
    <row r="881" spans="1:13" ht="12.7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</row>
    <row r="882" spans="1:13" ht="12.7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</row>
    <row r="883" spans="1:13" ht="12.7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</row>
    <row r="884" spans="1:13" ht="12.7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</row>
    <row r="885" spans="1:13" ht="12.7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</row>
    <row r="886" spans="1:13" ht="12.7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</row>
    <row r="887" spans="1:13" ht="12.7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</row>
    <row r="888" spans="1:13" ht="12.7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</row>
    <row r="889" spans="1:13" ht="12.7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</row>
    <row r="890" spans="1:13" ht="12.7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</row>
    <row r="891" spans="1:13" ht="12.7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</row>
    <row r="892" spans="1:13" ht="12.7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</row>
    <row r="893" spans="1:13" ht="12.7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</row>
    <row r="894" spans="1:13" ht="12.7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</row>
    <row r="895" spans="1:13" ht="12.7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</row>
    <row r="896" spans="1:13" ht="12.7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</row>
    <row r="897" spans="1:13" ht="12.7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</row>
    <row r="898" spans="1:13" ht="12.7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</row>
    <row r="899" spans="1:13" ht="12.7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</row>
    <row r="900" spans="1:13" ht="12.7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</row>
    <row r="901" spans="1:13" ht="12.7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</row>
    <row r="902" spans="1:13" ht="12.7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</row>
    <row r="903" spans="1:13" ht="12.7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</row>
    <row r="904" spans="1:13" ht="12.7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</row>
    <row r="905" spans="1:13" ht="12.7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</row>
    <row r="906" spans="1:13" ht="12.7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</row>
    <row r="907" spans="1:13" ht="12.7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</row>
    <row r="908" spans="1:13" ht="12.7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</row>
    <row r="909" spans="1:13" ht="12.7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</row>
    <row r="910" spans="1:13" ht="12.7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</row>
    <row r="911" spans="1:13" ht="12.7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</row>
    <row r="912" spans="1:13" ht="12.7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</row>
    <row r="913" spans="1:13" ht="12.7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</row>
    <row r="914" spans="1:13" ht="12.7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</row>
    <row r="915" spans="1:13" ht="12.7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</row>
    <row r="916" spans="1:13" ht="12.7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</row>
    <row r="917" spans="1:13" ht="12.7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</row>
    <row r="918" spans="1:13" ht="12.7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</row>
    <row r="919" spans="1:13" ht="12.7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</row>
    <row r="920" spans="1:13" ht="12.7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</row>
    <row r="921" spans="1:13" ht="12.7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</row>
    <row r="922" spans="1:13" ht="12.7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</row>
    <row r="923" spans="1:13" ht="12.7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</row>
    <row r="924" spans="1:13" ht="12.7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</row>
    <row r="925" spans="1:13" ht="12.7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</row>
    <row r="926" spans="1:13" ht="12.7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</row>
    <row r="927" spans="1:13" ht="12.7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</row>
    <row r="928" spans="1:13" ht="12.7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</row>
    <row r="929" spans="1:13" ht="12.7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</row>
    <row r="930" spans="1:13" ht="12.7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</row>
    <row r="931" spans="1:13" ht="12.7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</row>
    <row r="932" spans="1:13" ht="12.7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</row>
    <row r="933" spans="1:13" ht="12.7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</row>
    <row r="934" spans="1:13" ht="12.7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</row>
    <row r="935" spans="1:13" ht="12.7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</row>
    <row r="936" spans="1:13" ht="12.7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</row>
    <row r="937" spans="1:13" ht="12.7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</row>
    <row r="938" spans="1:13" ht="12.7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</row>
    <row r="939" spans="1:13" ht="12.7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</row>
    <row r="940" spans="1:13" ht="12.7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</row>
    <row r="941" spans="1:13" ht="12.7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</row>
    <row r="942" spans="1:13" ht="12.7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</row>
    <row r="943" spans="1:13" ht="12.7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</row>
    <row r="944" spans="1:13" ht="12.7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</row>
    <row r="945" spans="1:13" ht="12.7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</row>
    <row r="946" spans="1:13" ht="12.7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</row>
    <row r="947" spans="1:13" ht="12.7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</row>
    <row r="948" spans="1:13" ht="12.7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</row>
    <row r="949" spans="1:13" ht="12.7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</row>
    <row r="950" spans="1:13" ht="12.7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</row>
    <row r="951" spans="1:13" ht="12.7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</row>
    <row r="952" spans="1:13" ht="12.7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</row>
    <row r="953" spans="1:13" ht="12.7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</row>
    <row r="954" spans="1:13" ht="12.7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</row>
    <row r="955" spans="1:13" ht="12.7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</row>
    <row r="956" spans="1:13" ht="12.7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</row>
    <row r="957" spans="1:13" ht="12.7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</row>
    <row r="958" spans="1:13" ht="12.7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</row>
    <row r="959" spans="1:13" ht="12.7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</row>
    <row r="960" spans="1:13" ht="12.7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</row>
    <row r="961" spans="1:13" ht="12.7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</row>
    <row r="962" spans="1:13" ht="12.7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</row>
    <row r="963" spans="1:13" ht="12.7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</row>
    <row r="964" spans="1:13" ht="12.7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</row>
    <row r="965" spans="1:13" ht="12.7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</row>
    <row r="966" spans="1:13" ht="12.7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</row>
    <row r="967" spans="1:13" ht="12.7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</row>
    <row r="968" spans="1:13" ht="12.7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</row>
    <row r="969" spans="1:13" ht="12.7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</row>
    <row r="970" spans="1:13" ht="12.7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</row>
    <row r="971" spans="1:13" ht="12.7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</row>
    <row r="972" spans="1:13" ht="12.7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</row>
    <row r="973" spans="1:13" ht="12.7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</row>
    <row r="974" spans="1:13" ht="12.7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</row>
    <row r="975" spans="1:13" ht="12.7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</row>
    <row r="976" spans="1:13" ht="12.7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</row>
    <row r="977" spans="1:13" ht="12.7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</row>
    <row r="978" spans="1:13" ht="12.7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</row>
    <row r="979" spans="1:13" ht="12.7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</row>
    <row r="980" spans="1:13" ht="12.7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</row>
    <row r="981" spans="1:13" ht="12.7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</row>
    <row r="982" spans="1:13" ht="12.7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</row>
    <row r="983" spans="1:13" ht="12.7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</row>
    <row r="984" spans="1:13" ht="12.7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</row>
    <row r="985" spans="1:13" ht="12.7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</row>
    <row r="986" spans="1:13" ht="12.7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</row>
    <row r="987" spans="1:13" ht="12.7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</row>
    <row r="988" spans="1:13" ht="12.7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</row>
    <row r="989" spans="1:13" ht="12.7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</row>
    <row r="990" spans="1:13" ht="12.7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</row>
    <row r="991" spans="1:13" ht="12.7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</row>
    <row r="992" spans="1:13" ht="12.7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</row>
    <row r="993" spans="1:13" ht="12.7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</row>
    <row r="994" spans="1:13" ht="12.7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</row>
    <row r="995" spans="1:13" ht="12.7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</row>
    <row r="996" spans="1:13" ht="12.7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</row>
  </sheetData>
  <mergeCells count="1">
    <mergeCell ref="B4:L4"/>
  </mergeCells>
  <conditionalFormatting sqref="H78:H186">
    <cfRule type="cellIs" dxfId="0" priority="1" stopIfTrue="1" operator="equal">
      <formula>1</formula>
    </cfRule>
  </conditionalFormatting>
  <hyperlinks>
    <hyperlink ref="A4" location="INDICE!A8" display="VOLVER AL INDICE" xr:uid="{D5E5DC24-F83B-49A6-A3AA-7624D82CE9DB}"/>
  </hyperlinks>
  <printOptions gridLines="1"/>
  <pageMargins left="0.39370078740157483" right="0.39370078740157483" top="0.59055118110236227" bottom="0.59055118110236227" header="0" footer="0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9218A-B200-47DA-AE93-CB1C5D7EAC59}">
  <dimension ref="A1:E253"/>
  <sheetViews>
    <sheetView zoomScale="130" zoomScaleNormal="130" workbookViewId="0">
      <pane xSplit="1" ySplit="9" topLeftCell="B166" activePane="bottomRight" state="frozen"/>
      <selection pane="topRight" activeCell="B1" sqref="B1"/>
      <selection pane="bottomLeft" activeCell="A10" sqref="A10"/>
      <selection pane="bottomRight" activeCell="B181" sqref="B181"/>
    </sheetView>
  </sheetViews>
  <sheetFormatPr baseColWidth="10" defaultColWidth="11.42578125" defaultRowHeight="11.25" x14ac:dyDescent="0.2"/>
  <cols>
    <col min="1" max="1" width="10.28515625" style="129" bestFit="1" customWidth="1"/>
    <col min="2" max="5" width="18.140625" style="129" customWidth="1"/>
    <col min="6" max="16384" width="11.42578125" style="119"/>
  </cols>
  <sheetData>
    <row r="1" spans="1:5" ht="3" customHeight="1" x14ac:dyDescent="0.2">
      <c r="A1" s="29"/>
      <c r="B1" s="117"/>
      <c r="C1" s="117"/>
      <c r="D1" s="117"/>
      <c r="E1" s="118"/>
    </row>
    <row r="2" spans="1:5" x14ac:dyDescent="0.2">
      <c r="A2" s="120" t="s">
        <v>14</v>
      </c>
      <c r="B2" s="297" t="s">
        <v>164</v>
      </c>
      <c r="C2" s="121"/>
      <c r="D2" s="121"/>
      <c r="E2" s="122"/>
    </row>
    <row r="3" spans="1:5" x14ac:dyDescent="0.2">
      <c r="A3" s="120" t="s">
        <v>148</v>
      </c>
      <c r="B3" s="297" t="s">
        <v>215</v>
      </c>
      <c r="C3" s="121"/>
      <c r="D3" s="121"/>
      <c r="E3" s="122"/>
    </row>
    <row r="4" spans="1:5" ht="3.75" customHeight="1" x14ac:dyDescent="0.2">
      <c r="A4" s="29"/>
      <c r="B4" s="301"/>
      <c r="C4" s="301"/>
      <c r="D4" s="301"/>
      <c r="E4" s="302"/>
    </row>
    <row r="5" spans="1:5" ht="22.5" x14ac:dyDescent="0.2">
      <c r="A5" s="296" t="s">
        <v>185</v>
      </c>
      <c r="B5" s="303"/>
      <c r="C5" s="304"/>
      <c r="D5" s="304"/>
      <c r="E5" s="305"/>
    </row>
    <row r="6" spans="1:5" ht="2.25" customHeight="1" x14ac:dyDescent="0.2">
      <c r="A6" s="123"/>
      <c r="B6" s="543"/>
      <c r="C6" s="543"/>
      <c r="D6" s="543"/>
      <c r="E6" s="544"/>
    </row>
    <row r="7" spans="1:5" ht="22.5" x14ac:dyDescent="0.2">
      <c r="A7" s="124" t="s">
        <v>153</v>
      </c>
      <c r="B7" s="121" t="s">
        <v>75</v>
      </c>
      <c r="C7" s="121" t="s">
        <v>75</v>
      </c>
      <c r="D7" s="121" t="s">
        <v>67</v>
      </c>
      <c r="E7" s="125" t="s">
        <v>67</v>
      </c>
    </row>
    <row r="8" spans="1:5" x14ac:dyDescent="0.2">
      <c r="A8" s="306"/>
      <c r="B8" s="298" t="s">
        <v>12</v>
      </c>
      <c r="C8" s="299"/>
      <c r="D8" s="299"/>
      <c r="E8" s="300"/>
    </row>
    <row r="9" spans="1:5" x14ac:dyDescent="0.2">
      <c r="A9" s="307" t="s">
        <v>38</v>
      </c>
      <c r="B9" s="308" t="s">
        <v>165</v>
      </c>
      <c r="C9" s="308" t="s">
        <v>166</v>
      </c>
      <c r="D9" s="308" t="s">
        <v>70</v>
      </c>
      <c r="E9" s="309" t="s">
        <v>167</v>
      </c>
    </row>
    <row r="10" spans="1:5" x14ac:dyDescent="0.2">
      <c r="A10" s="127">
        <v>2010.09</v>
      </c>
      <c r="B10" s="440">
        <v>53518867.590000004</v>
      </c>
      <c r="C10" s="441">
        <v>8202638.5600000005</v>
      </c>
      <c r="D10" s="442"/>
      <c r="E10" s="443"/>
    </row>
    <row r="11" spans="1:5" x14ac:dyDescent="0.2">
      <c r="A11" s="127">
        <v>2010.1</v>
      </c>
      <c r="B11" s="444">
        <v>60408949.68</v>
      </c>
      <c r="C11" s="441">
        <v>7812987.0999999996</v>
      </c>
      <c r="D11" s="445">
        <f>+C11/C10-1</f>
        <v>-4.7503185365271205E-2</v>
      </c>
      <c r="E11" s="446"/>
    </row>
    <row r="12" spans="1:5" x14ac:dyDescent="0.2">
      <c r="A12" s="127">
        <v>2010.11</v>
      </c>
      <c r="B12" s="444">
        <v>67965327.909999996</v>
      </c>
      <c r="C12" s="441">
        <v>8517908.4700000007</v>
      </c>
      <c r="D12" s="447">
        <f>+C12/C11-1</f>
        <v>9.0224309982541939E-2</v>
      </c>
      <c r="E12" s="446"/>
    </row>
    <row r="13" spans="1:5" x14ac:dyDescent="0.2">
      <c r="A13" s="127">
        <v>2010.12</v>
      </c>
      <c r="B13" s="444">
        <v>86263830.039999992</v>
      </c>
      <c r="C13" s="441">
        <v>9200995.4299999997</v>
      </c>
      <c r="D13" s="447">
        <f t="shared" ref="D13:D23" si="0">+C13/C12-1</f>
        <v>8.019421227708956E-2</v>
      </c>
      <c r="E13" s="446"/>
    </row>
    <row r="14" spans="1:5" x14ac:dyDescent="0.2">
      <c r="A14" s="127">
        <v>2011.01</v>
      </c>
      <c r="B14" s="444">
        <v>8174872.04</v>
      </c>
      <c r="C14" s="448">
        <f>B14</f>
        <v>8174872.04</v>
      </c>
      <c r="D14" s="447">
        <f t="shared" si="0"/>
        <v>-0.11152308441044401</v>
      </c>
      <c r="E14" s="446"/>
    </row>
    <row r="15" spans="1:5" x14ac:dyDescent="0.2">
      <c r="A15" s="127">
        <v>2011.02</v>
      </c>
      <c r="B15" s="444">
        <v>15845809.27</v>
      </c>
      <c r="C15" s="444">
        <f t="shared" ref="C15:C25" si="1">B15-B14</f>
        <v>7670937.2299999995</v>
      </c>
      <c r="D15" s="447">
        <f t="shared" si="0"/>
        <v>-6.1644366729439404E-2</v>
      </c>
      <c r="E15" s="446"/>
    </row>
    <row r="16" spans="1:5" x14ac:dyDescent="0.2">
      <c r="A16" s="127">
        <v>2011.03</v>
      </c>
      <c r="B16" s="444">
        <v>23682209.57</v>
      </c>
      <c r="C16" s="444">
        <f t="shared" si="1"/>
        <v>7836400.3000000007</v>
      </c>
      <c r="D16" s="447">
        <f t="shared" si="0"/>
        <v>2.1570124358845977E-2</v>
      </c>
      <c r="E16" s="446"/>
    </row>
    <row r="17" spans="1:5" x14ac:dyDescent="0.2">
      <c r="A17" s="127">
        <v>2011.04</v>
      </c>
      <c r="B17" s="444">
        <v>31609389.699999999</v>
      </c>
      <c r="C17" s="444">
        <f t="shared" si="1"/>
        <v>7927180.129999999</v>
      </c>
      <c r="D17" s="447">
        <f t="shared" si="0"/>
        <v>1.1584378863340961E-2</v>
      </c>
      <c r="E17" s="446"/>
    </row>
    <row r="18" spans="1:5" x14ac:dyDescent="0.2">
      <c r="A18" s="127">
        <v>2011.05</v>
      </c>
      <c r="B18" s="444">
        <v>40809248.990000002</v>
      </c>
      <c r="C18" s="444">
        <f t="shared" si="1"/>
        <v>9199859.2900000028</v>
      </c>
      <c r="D18" s="447">
        <f t="shared" si="0"/>
        <v>0.16054626476615774</v>
      </c>
      <c r="E18" s="446"/>
    </row>
    <row r="19" spans="1:5" x14ac:dyDescent="0.2">
      <c r="A19" s="127">
        <v>2011.06</v>
      </c>
      <c r="B19" s="444">
        <v>50173332.259999998</v>
      </c>
      <c r="C19" s="444">
        <f t="shared" si="1"/>
        <v>9364083.2699999958</v>
      </c>
      <c r="D19" s="447">
        <f t="shared" si="0"/>
        <v>1.7850705627476371E-2</v>
      </c>
      <c r="E19" s="446"/>
    </row>
    <row r="20" spans="1:5" x14ac:dyDescent="0.2">
      <c r="A20" s="127">
        <v>2011.07</v>
      </c>
      <c r="B20" s="444">
        <v>59163655.829999998</v>
      </c>
      <c r="C20" s="444">
        <f t="shared" si="1"/>
        <v>8990323.5700000003</v>
      </c>
      <c r="D20" s="447">
        <f t="shared" si="0"/>
        <v>-3.9914179447487541E-2</v>
      </c>
      <c r="E20" s="446"/>
    </row>
    <row r="21" spans="1:5" x14ac:dyDescent="0.2">
      <c r="A21" s="127">
        <v>2011.08</v>
      </c>
      <c r="B21" s="444">
        <v>68605714.670000002</v>
      </c>
      <c r="C21" s="444">
        <f t="shared" si="1"/>
        <v>9442058.8400000036</v>
      </c>
      <c r="D21" s="447">
        <f t="shared" si="0"/>
        <v>5.0246831104879153E-2</v>
      </c>
      <c r="E21" s="446"/>
    </row>
    <row r="22" spans="1:5" x14ac:dyDescent="0.2">
      <c r="A22" s="127">
        <v>2011.09</v>
      </c>
      <c r="B22" s="444">
        <v>78240821.650000006</v>
      </c>
      <c r="C22" s="444">
        <f t="shared" si="1"/>
        <v>9635106.9800000042</v>
      </c>
      <c r="D22" s="447">
        <f t="shared" si="0"/>
        <v>2.0445555706789076E-2</v>
      </c>
      <c r="E22" s="449">
        <f>+C22/C10-1</f>
        <v>0.17463507742318507</v>
      </c>
    </row>
    <row r="23" spans="1:5" x14ac:dyDescent="0.2">
      <c r="A23" s="127">
        <v>2011.1</v>
      </c>
      <c r="B23" s="444">
        <v>87842184.129999995</v>
      </c>
      <c r="C23" s="444">
        <f t="shared" si="1"/>
        <v>9601362.4799999893</v>
      </c>
      <c r="D23" s="447">
        <f t="shared" si="0"/>
        <v>-3.502244455620418E-3</v>
      </c>
      <c r="E23" s="450">
        <f>+C23/C11-1</f>
        <v>0.22889777713827142</v>
      </c>
    </row>
    <row r="24" spans="1:5" x14ac:dyDescent="0.2">
      <c r="A24" s="127">
        <v>2011.11</v>
      </c>
      <c r="B24" s="444">
        <v>97424502.560000002</v>
      </c>
      <c r="C24" s="444">
        <f t="shared" si="1"/>
        <v>9582318.4300000072</v>
      </c>
      <c r="D24" s="447">
        <f t="shared" ref="D24:D44" si="2">+C24/C23-1</f>
        <v>-1.9834737038260108E-3</v>
      </c>
      <c r="E24" s="450">
        <f t="shared" ref="E24:E55" si="3">+C24/C12-1</f>
        <v>0.12496142260143417</v>
      </c>
    </row>
    <row r="25" spans="1:5" x14ac:dyDescent="0.2">
      <c r="A25" s="127">
        <v>2011.12</v>
      </c>
      <c r="B25" s="444">
        <v>122727072.31999996</v>
      </c>
      <c r="C25" s="444">
        <f t="shared" si="1"/>
        <v>25302569.759999961</v>
      </c>
      <c r="D25" s="447">
        <f t="shared" si="2"/>
        <v>1.64054779068743</v>
      </c>
      <c r="E25" s="450">
        <f t="shared" si="3"/>
        <v>1.7499817766999981</v>
      </c>
    </row>
    <row r="26" spans="1:5" x14ac:dyDescent="0.2">
      <c r="A26" s="127">
        <v>2012.01</v>
      </c>
      <c r="B26" s="444">
        <v>10914900.01</v>
      </c>
      <c r="C26" s="444">
        <f>B26</f>
        <v>10914900.01</v>
      </c>
      <c r="D26" s="447">
        <f t="shared" si="2"/>
        <v>-0.56862484271241798</v>
      </c>
      <c r="E26" s="450">
        <f t="shared" si="3"/>
        <v>0.33517686351455112</v>
      </c>
    </row>
    <row r="27" spans="1:5" x14ac:dyDescent="0.2">
      <c r="A27" s="127">
        <v>2012.02</v>
      </c>
      <c r="B27" s="444">
        <v>30869040.739999998</v>
      </c>
      <c r="C27" s="444">
        <f t="shared" ref="C27:C37" si="4">B27-B26</f>
        <v>19954140.729999997</v>
      </c>
      <c r="D27" s="447">
        <f t="shared" si="2"/>
        <v>0.82815607213244613</v>
      </c>
      <c r="E27" s="450">
        <f t="shared" si="3"/>
        <v>1.6012650256036571</v>
      </c>
    </row>
    <row r="28" spans="1:5" x14ac:dyDescent="0.2">
      <c r="A28" s="127">
        <v>2012.03</v>
      </c>
      <c r="B28" s="444">
        <v>40522799.950000003</v>
      </c>
      <c r="C28" s="444">
        <f t="shared" si="4"/>
        <v>9653759.2100000046</v>
      </c>
      <c r="D28" s="447">
        <f t="shared" si="2"/>
        <v>-0.5162027099725679</v>
      </c>
      <c r="E28" s="450">
        <f t="shared" si="3"/>
        <v>0.23191246496175077</v>
      </c>
    </row>
    <row r="29" spans="1:5" x14ac:dyDescent="0.2">
      <c r="A29" s="127">
        <v>2012.04</v>
      </c>
      <c r="B29" s="444">
        <v>51662286.799999997</v>
      </c>
      <c r="C29" s="444">
        <f t="shared" si="4"/>
        <v>11139486.849999994</v>
      </c>
      <c r="D29" s="447">
        <f t="shared" si="2"/>
        <v>0.15390146032034591</v>
      </c>
      <c r="E29" s="450">
        <f t="shared" si="3"/>
        <v>0.40522691137586087</v>
      </c>
    </row>
    <row r="30" spans="1:5" x14ac:dyDescent="0.2">
      <c r="A30" s="127">
        <v>2012.05</v>
      </c>
      <c r="B30" s="444">
        <v>68417564.700000003</v>
      </c>
      <c r="C30" s="444">
        <f t="shared" si="4"/>
        <v>16755277.900000006</v>
      </c>
      <c r="D30" s="447">
        <f t="shared" si="2"/>
        <v>0.50413372946349089</v>
      </c>
      <c r="E30" s="450">
        <f t="shared" si="3"/>
        <v>0.82125371397935809</v>
      </c>
    </row>
    <row r="31" spans="1:5" x14ac:dyDescent="0.2">
      <c r="A31" s="127">
        <v>2012.06</v>
      </c>
      <c r="B31" s="444">
        <v>80020345.290000007</v>
      </c>
      <c r="C31" s="444">
        <f t="shared" si="4"/>
        <v>11602780.590000004</v>
      </c>
      <c r="D31" s="447">
        <f t="shared" si="2"/>
        <v>-0.30751488222108214</v>
      </c>
      <c r="E31" s="450">
        <f t="shared" si="3"/>
        <v>0.23907276937318489</v>
      </c>
    </row>
    <row r="32" spans="1:5" x14ac:dyDescent="0.2">
      <c r="A32" s="127">
        <v>2012.07</v>
      </c>
      <c r="B32" s="444">
        <v>95374578.780000001</v>
      </c>
      <c r="C32" s="444">
        <f t="shared" si="4"/>
        <v>15354233.489999995</v>
      </c>
      <c r="D32" s="447">
        <f t="shared" si="2"/>
        <v>0.3233236094486891</v>
      </c>
      <c r="E32" s="450">
        <f t="shared" si="3"/>
        <v>0.70786216652266654</v>
      </c>
    </row>
    <row r="33" spans="1:5" x14ac:dyDescent="0.2">
      <c r="A33" s="127">
        <v>2012.08</v>
      </c>
      <c r="B33" s="444">
        <v>109943765.56999999</v>
      </c>
      <c r="C33" s="444">
        <f t="shared" si="4"/>
        <v>14569186.789999992</v>
      </c>
      <c r="D33" s="447">
        <f t="shared" si="2"/>
        <v>-5.1129006245169695E-2</v>
      </c>
      <c r="E33" s="450">
        <f t="shared" si="3"/>
        <v>0.54300953180672895</v>
      </c>
    </row>
    <row r="34" spans="1:5" x14ac:dyDescent="0.2">
      <c r="A34" s="127">
        <v>2012.09</v>
      </c>
      <c r="B34" s="444">
        <v>122073723.56</v>
      </c>
      <c r="C34" s="444">
        <f t="shared" si="4"/>
        <v>12129957.99000001</v>
      </c>
      <c r="D34" s="447">
        <f t="shared" si="2"/>
        <v>-0.16742381267801587</v>
      </c>
      <c r="E34" s="450">
        <f t="shared" si="3"/>
        <v>0.25893340003164189</v>
      </c>
    </row>
    <row r="35" spans="1:5" x14ac:dyDescent="0.2">
      <c r="A35" s="127">
        <v>2012.1</v>
      </c>
      <c r="B35" s="444">
        <v>134698474.12</v>
      </c>
      <c r="C35" s="444">
        <f t="shared" si="4"/>
        <v>12624750.560000002</v>
      </c>
      <c r="D35" s="447">
        <f t="shared" si="2"/>
        <v>4.0790954956966941E-2</v>
      </c>
      <c r="E35" s="450">
        <f t="shared" si="3"/>
        <v>0.31489156734763935</v>
      </c>
    </row>
    <row r="36" spans="1:5" x14ac:dyDescent="0.2">
      <c r="A36" s="127">
        <v>2012.11</v>
      </c>
      <c r="B36" s="444">
        <v>147799463.36000001</v>
      </c>
      <c r="C36" s="444">
        <f t="shared" si="4"/>
        <v>13100989.24000001</v>
      </c>
      <c r="D36" s="447">
        <f t="shared" si="2"/>
        <v>3.7722620952917119E-2</v>
      </c>
      <c r="E36" s="450">
        <f t="shared" si="3"/>
        <v>0.36720453778533013</v>
      </c>
    </row>
    <row r="37" spans="1:5" x14ac:dyDescent="0.2">
      <c r="A37" s="127">
        <v>2012.12</v>
      </c>
      <c r="B37" s="444">
        <v>179208231.97999999</v>
      </c>
      <c r="C37" s="444">
        <f t="shared" si="4"/>
        <v>31408768.619999975</v>
      </c>
      <c r="D37" s="447">
        <f t="shared" si="2"/>
        <v>1.3974348840851314</v>
      </c>
      <c r="E37" s="450">
        <f t="shared" si="3"/>
        <v>0.24132722161893261</v>
      </c>
    </row>
    <row r="38" spans="1:5" x14ac:dyDescent="0.2">
      <c r="A38" s="127">
        <v>2013.01</v>
      </c>
      <c r="B38" s="444">
        <v>13371996</v>
      </c>
      <c r="C38" s="444">
        <f>B38</f>
        <v>13371996</v>
      </c>
      <c r="D38" s="447">
        <f t="shared" si="2"/>
        <v>-0.57425914521573462</v>
      </c>
      <c r="E38" s="450">
        <f t="shared" si="3"/>
        <v>0.22511392571153754</v>
      </c>
    </row>
    <row r="39" spans="1:5" x14ac:dyDescent="0.2">
      <c r="A39" s="127">
        <v>2013.02</v>
      </c>
      <c r="B39" s="444">
        <v>26540934.129999999</v>
      </c>
      <c r="C39" s="444">
        <f t="shared" ref="C39:C49" si="5">B39-B38</f>
        <v>13168938.129999999</v>
      </c>
      <c r="D39" s="447">
        <f t="shared" si="2"/>
        <v>-1.5185307414091409E-2</v>
      </c>
      <c r="E39" s="450">
        <f t="shared" si="3"/>
        <v>-0.34003982891625117</v>
      </c>
    </row>
    <row r="40" spans="1:5" x14ac:dyDescent="0.2">
      <c r="A40" s="127">
        <v>2013.03</v>
      </c>
      <c r="B40" s="444">
        <v>45383257.939999998</v>
      </c>
      <c r="C40" s="444">
        <f t="shared" si="5"/>
        <v>18842323.809999999</v>
      </c>
      <c r="D40" s="447">
        <f t="shared" si="2"/>
        <v>0.43081572895202003</v>
      </c>
      <c r="E40" s="450">
        <f t="shared" si="3"/>
        <v>0.951812076530961</v>
      </c>
    </row>
    <row r="41" spans="1:5" x14ac:dyDescent="0.2">
      <c r="A41" s="127">
        <v>2013.04</v>
      </c>
      <c r="B41" s="444">
        <v>59283352.840000004</v>
      </c>
      <c r="C41" s="444">
        <f t="shared" si="5"/>
        <v>13900094.900000006</v>
      </c>
      <c r="D41" s="447">
        <f t="shared" si="2"/>
        <v>-0.26229402274559432</v>
      </c>
      <c r="E41" s="450">
        <f t="shared" si="3"/>
        <v>0.24782183301379024</v>
      </c>
    </row>
    <row r="42" spans="1:5" x14ac:dyDescent="0.2">
      <c r="A42" s="127">
        <v>2013.05</v>
      </c>
      <c r="B42" s="444">
        <v>74201095.299999997</v>
      </c>
      <c r="C42" s="444">
        <f t="shared" si="5"/>
        <v>14917742.459999993</v>
      </c>
      <c r="D42" s="447">
        <f t="shared" si="2"/>
        <v>7.3211554836218218E-2</v>
      </c>
      <c r="E42" s="450">
        <f t="shared" si="3"/>
        <v>-0.10966905180367148</v>
      </c>
    </row>
    <row r="43" spans="1:5" x14ac:dyDescent="0.2">
      <c r="A43" s="127">
        <v>2013.06</v>
      </c>
      <c r="B43" s="444">
        <v>95354980.609999999</v>
      </c>
      <c r="C43" s="444">
        <f t="shared" si="5"/>
        <v>21153885.310000002</v>
      </c>
      <c r="D43" s="447">
        <f t="shared" si="2"/>
        <v>0.41803529365930703</v>
      </c>
      <c r="E43" s="450">
        <f t="shared" si="3"/>
        <v>0.8231737768299896</v>
      </c>
    </row>
    <row r="44" spans="1:5" x14ac:dyDescent="0.2">
      <c r="A44" s="127">
        <v>2013.07</v>
      </c>
      <c r="B44" s="444">
        <v>110093761.45</v>
      </c>
      <c r="C44" s="444">
        <f t="shared" si="5"/>
        <v>14738780.840000004</v>
      </c>
      <c r="D44" s="447">
        <f t="shared" si="2"/>
        <v>-0.30325892269858379</v>
      </c>
      <c r="E44" s="450">
        <f t="shared" si="3"/>
        <v>-4.0083580232176841E-2</v>
      </c>
    </row>
    <row r="45" spans="1:5" x14ac:dyDescent="0.2">
      <c r="A45" s="127">
        <v>2013.08</v>
      </c>
      <c r="B45" s="444">
        <v>125343973.86</v>
      </c>
      <c r="C45" s="444">
        <f t="shared" si="5"/>
        <v>15250212.409999996</v>
      </c>
      <c r="D45" s="447">
        <f t="shared" ref="D45:D108" si="6">+C45/C44-1</f>
        <v>3.4699720116063038E-2</v>
      </c>
      <c r="E45" s="450">
        <f t="shared" si="3"/>
        <v>4.6744243849454081E-2</v>
      </c>
    </row>
    <row r="46" spans="1:5" x14ac:dyDescent="0.2">
      <c r="A46" s="127">
        <v>2013.09</v>
      </c>
      <c r="B46" s="444">
        <v>140552168.46000001</v>
      </c>
      <c r="C46" s="444">
        <f t="shared" si="5"/>
        <v>15208194.600000009</v>
      </c>
      <c r="D46" s="447">
        <f t="shared" si="6"/>
        <v>-2.7552278532484431E-3</v>
      </c>
      <c r="E46" s="450">
        <f t="shared" si="3"/>
        <v>0.25377141557602356</v>
      </c>
    </row>
    <row r="47" spans="1:5" x14ac:dyDescent="0.2">
      <c r="A47" s="127">
        <v>2013.1</v>
      </c>
      <c r="B47" s="444">
        <v>158733991.88999999</v>
      </c>
      <c r="C47" s="444">
        <f t="shared" si="5"/>
        <v>18181823.429999977</v>
      </c>
      <c r="D47" s="447">
        <f t="shared" si="6"/>
        <v>0.19552806287736257</v>
      </c>
      <c r="E47" s="450">
        <f t="shared" si="3"/>
        <v>0.4401728844930124</v>
      </c>
    </row>
    <row r="48" spans="1:5" x14ac:dyDescent="0.2">
      <c r="A48" s="127">
        <v>2013.11</v>
      </c>
      <c r="B48" s="444">
        <v>177611935.91999999</v>
      </c>
      <c r="C48" s="444">
        <f t="shared" si="5"/>
        <v>18877944.030000001</v>
      </c>
      <c r="D48" s="447">
        <f t="shared" si="6"/>
        <v>3.8286621948568023E-2</v>
      </c>
      <c r="E48" s="450">
        <f t="shared" si="3"/>
        <v>0.44095561672257255</v>
      </c>
    </row>
    <row r="49" spans="1:5" x14ac:dyDescent="0.2">
      <c r="A49" s="127">
        <v>2013.12</v>
      </c>
      <c r="B49" s="444">
        <v>213642830.50999999</v>
      </c>
      <c r="C49" s="444">
        <f t="shared" si="5"/>
        <v>36030894.590000004</v>
      </c>
      <c r="D49" s="447">
        <f t="shared" si="6"/>
        <v>0.90862386988441557</v>
      </c>
      <c r="E49" s="450">
        <f t="shared" si="3"/>
        <v>0.14716036868305693</v>
      </c>
    </row>
    <row r="50" spans="1:5" x14ac:dyDescent="0.2">
      <c r="A50" s="127">
        <v>2014.01</v>
      </c>
      <c r="B50" s="444">
        <v>20262640.559999999</v>
      </c>
      <c r="C50" s="444">
        <f>B50</f>
        <v>20262640.559999999</v>
      </c>
      <c r="D50" s="447">
        <f t="shared" si="6"/>
        <v>-0.43763148846091426</v>
      </c>
      <c r="E50" s="450">
        <f t="shared" si="3"/>
        <v>0.51530411465872406</v>
      </c>
    </row>
    <row r="51" spans="1:5" x14ac:dyDescent="0.2">
      <c r="A51" s="127">
        <v>2014.02</v>
      </c>
      <c r="B51" s="444">
        <v>40094989.649999999</v>
      </c>
      <c r="C51" s="444">
        <f t="shared" ref="C51:C61" si="7">B51-B50</f>
        <v>19832349.09</v>
      </c>
      <c r="D51" s="447">
        <f t="shared" si="6"/>
        <v>-2.1235705619208733E-2</v>
      </c>
      <c r="E51" s="450">
        <f t="shared" si="3"/>
        <v>0.50599455280453975</v>
      </c>
    </row>
    <row r="52" spans="1:5" x14ac:dyDescent="0.2">
      <c r="A52" s="127">
        <v>2014.03</v>
      </c>
      <c r="B52" s="444">
        <v>55443576.32</v>
      </c>
      <c r="C52" s="444">
        <f t="shared" si="7"/>
        <v>15348586.670000002</v>
      </c>
      <c r="D52" s="447">
        <f t="shared" si="6"/>
        <v>-0.22608327433389275</v>
      </c>
      <c r="E52" s="450">
        <f t="shared" si="3"/>
        <v>-0.18541965286393181</v>
      </c>
    </row>
    <row r="53" spans="1:5" x14ac:dyDescent="0.2">
      <c r="A53" s="127">
        <v>2014.04</v>
      </c>
      <c r="B53" s="444">
        <v>73772052.950000003</v>
      </c>
      <c r="C53" s="444">
        <f t="shared" si="7"/>
        <v>18328476.630000003</v>
      </c>
      <c r="D53" s="447">
        <f t="shared" si="6"/>
        <v>0.19414751495161608</v>
      </c>
      <c r="E53" s="450">
        <f t="shared" si="3"/>
        <v>0.31858643857172475</v>
      </c>
    </row>
    <row r="54" spans="1:5" x14ac:dyDescent="0.2">
      <c r="A54" s="127">
        <v>2014.05</v>
      </c>
      <c r="B54" s="444">
        <v>94025035.489999995</v>
      </c>
      <c r="C54" s="444">
        <f t="shared" si="7"/>
        <v>20252982.539999992</v>
      </c>
      <c r="D54" s="447">
        <f t="shared" si="6"/>
        <v>0.10500086553019705</v>
      </c>
      <c r="E54" s="450">
        <f t="shared" si="3"/>
        <v>0.35764393267317485</v>
      </c>
    </row>
    <row r="55" spans="1:5" x14ac:dyDescent="0.2">
      <c r="A55" s="127">
        <v>2014.06</v>
      </c>
      <c r="B55" s="444">
        <v>121750910.18000001</v>
      </c>
      <c r="C55" s="444">
        <f t="shared" si="7"/>
        <v>27725874.690000013</v>
      </c>
      <c r="D55" s="447">
        <f t="shared" si="6"/>
        <v>0.36897736593812436</v>
      </c>
      <c r="E55" s="450">
        <f t="shared" si="3"/>
        <v>0.31067528653439647</v>
      </c>
    </row>
    <row r="56" spans="1:5" x14ac:dyDescent="0.2">
      <c r="A56" s="127">
        <v>2014.07</v>
      </c>
      <c r="B56" s="444">
        <v>147053477.81</v>
      </c>
      <c r="C56" s="444">
        <f t="shared" si="7"/>
        <v>25302567.629999995</v>
      </c>
      <c r="D56" s="447">
        <f t="shared" si="6"/>
        <v>-8.7402366457136171E-2</v>
      </c>
      <c r="E56" s="450">
        <f t="shared" ref="E56:E119" si="8">+C56/C44-1</f>
        <v>0.71673409793370602</v>
      </c>
    </row>
    <row r="57" spans="1:5" x14ac:dyDescent="0.2">
      <c r="A57" s="127">
        <v>2014.08</v>
      </c>
      <c r="B57" s="444">
        <v>167180555.55000001</v>
      </c>
      <c r="C57" s="444">
        <f t="shared" si="7"/>
        <v>20127077.74000001</v>
      </c>
      <c r="D57" s="447">
        <f t="shared" si="6"/>
        <v>-0.20454405915167539</v>
      </c>
      <c r="E57" s="450">
        <f t="shared" si="8"/>
        <v>0.31978999366606287</v>
      </c>
    </row>
    <row r="58" spans="1:5" x14ac:dyDescent="0.2">
      <c r="A58" s="127">
        <v>2014.09</v>
      </c>
      <c r="B58" s="444">
        <v>187496783.52000001</v>
      </c>
      <c r="C58" s="444">
        <f t="shared" si="7"/>
        <v>20316227.969999999</v>
      </c>
      <c r="D58" s="447">
        <f t="shared" si="6"/>
        <v>9.3977989474387513E-3</v>
      </c>
      <c r="E58" s="450">
        <f t="shared" si="8"/>
        <v>0.33587375124723784</v>
      </c>
    </row>
    <row r="59" spans="1:5" x14ac:dyDescent="0.2">
      <c r="A59" s="127">
        <v>2014.1</v>
      </c>
      <c r="B59" s="444">
        <v>210040999.36000001</v>
      </c>
      <c r="C59" s="444">
        <f t="shared" si="7"/>
        <v>22544215.840000004</v>
      </c>
      <c r="D59" s="447">
        <f t="shared" si="6"/>
        <v>0.10966542968950566</v>
      </c>
      <c r="E59" s="450">
        <f t="shared" si="8"/>
        <v>0.23993151329377049</v>
      </c>
    </row>
    <row r="60" spans="1:5" x14ac:dyDescent="0.2">
      <c r="A60" s="127">
        <v>2014.11</v>
      </c>
      <c r="B60" s="444">
        <v>235432481.28999999</v>
      </c>
      <c r="C60" s="444">
        <f t="shared" si="7"/>
        <v>25391481.929999977</v>
      </c>
      <c r="D60" s="447">
        <f t="shared" si="6"/>
        <v>0.12629696726679196</v>
      </c>
      <c r="E60" s="450">
        <f t="shared" si="8"/>
        <v>0.34503428390554336</v>
      </c>
    </row>
    <row r="61" spans="1:5" x14ac:dyDescent="0.2">
      <c r="A61" s="127">
        <v>2014.12</v>
      </c>
      <c r="B61" s="444">
        <v>282417441.14999998</v>
      </c>
      <c r="C61" s="444">
        <f t="shared" si="7"/>
        <v>46984959.859999985</v>
      </c>
      <c r="D61" s="447">
        <f t="shared" si="6"/>
        <v>0.85042212146299989</v>
      </c>
      <c r="E61" s="450">
        <f t="shared" si="8"/>
        <v>0.30401868714745062</v>
      </c>
    </row>
    <row r="62" spans="1:5" x14ac:dyDescent="0.2">
      <c r="A62" s="127">
        <v>2015.01</v>
      </c>
      <c r="B62" s="444">
        <v>24934714.359999999</v>
      </c>
      <c r="C62" s="444">
        <f>B62</f>
        <v>24934714.359999999</v>
      </c>
      <c r="D62" s="447">
        <f t="shared" si="6"/>
        <v>-0.4693043383606712</v>
      </c>
      <c r="E62" s="450">
        <f t="shared" si="8"/>
        <v>0.23057576262903412</v>
      </c>
    </row>
    <row r="63" spans="1:5" x14ac:dyDescent="0.2">
      <c r="A63" s="127">
        <v>2015.02</v>
      </c>
      <c r="B63" s="444">
        <v>48784990.979999997</v>
      </c>
      <c r="C63" s="444">
        <f t="shared" ref="C63:C73" si="9">B63-B62</f>
        <v>23850276.619999997</v>
      </c>
      <c r="D63" s="447">
        <f t="shared" si="6"/>
        <v>-4.349108332837559E-2</v>
      </c>
      <c r="E63" s="450">
        <f t="shared" si="8"/>
        <v>0.20259463524802235</v>
      </c>
    </row>
    <row r="64" spans="1:5" x14ac:dyDescent="0.2">
      <c r="A64" s="127">
        <v>2015.03</v>
      </c>
      <c r="B64" s="444">
        <v>70679649.010000005</v>
      </c>
      <c r="C64" s="444">
        <f t="shared" si="9"/>
        <v>21894658.030000009</v>
      </c>
      <c r="D64" s="447">
        <f t="shared" si="6"/>
        <v>-8.1995635570955017E-2</v>
      </c>
      <c r="E64" s="450">
        <f t="shared" si="8"/>
        <v>0.42649342905264431</v>
      </c>
    </row>
    <row r="65" spans="1:5" x14ac:dyDescent="0.2">
      <c r="A65" s="127">
        <v>2015.04</v>
      </c>
      <c r="B65" s="444">
        <v>98988902.670000002</v>
      </c>
      <c r="C65" s="444">
        <f t="shared" si="9"/>
        <v>28309253.659999996</v>
      </c>
      <c r="D65" s="447">
        <f t="shared" si="6"/>
        <v>0.29297537423104414</v>
      </c>
      <c r="E65" s="450">
        <f t="shared" si="8"/>
        <v>0.54455027722617633</v>
      </c>
    </row>
    <row r="66" spans="1:5" x14ac:dyDescent="0.2">
      <c r="A66" s="127">
        <v>2015.05</v>
      </c>
      <c r="B66" s="444">
        <v>126348204.11</v>
      </c>
      <c r="C66" s="444">
        <f t="shared" si="9"/>
        <v>27359301.439999998</v>
      </c>
      <c r="D66" s="447">
        <f t="shared" si="6"/>
        <v>-3.355624388438927E-2</v>
      </c>
      <c r="E66" s="450">
        <f t="shared" si="8"/>
        <v>0.35087764905563423</v>
      </c>
    </row>
    <row r="67" spans="1:5" x14ac:dyDescent="0.2">
      <c r="A67" s="127">
        <v>2015.06</v>
      </c>
      <c r="B67" s="444">
        <v>163713736.33000001</v>
      </c>
      <c r="C67" s="444">
        <f t="shared" si="9"/>
        <v>37365532.220000014</v>
      </c>
      <c r="D67" s="447">
        <f t="shared" si="6"/>
        <v>0.36573414719465935</v>
      </c>
      <c r="E67" s="450">
        <f t="shared" si="8"/>
        <v>0.3476773100138395</v>
      </c>
    </row>
    <row r="68" spans="1:5" x14ac:dyDescent="0.2">
      <c r="A68" s="127">
        <v>2015.07</v>
      </c>
      <c r="B68" s="444">
        <v>200897653.84</v>
      </c>
      <c r="C68" s="444">
        <f t="shared" si="9"/>
        <v>37183917.50999999</v>
      </c>
      <c r="D68" s="447">
        <f t="shared" si="6"/>
        <v>-4.8604877064433172E-3</v>
      </c>
      <c r="E68" s="450">
        <f t="shared" si="8"/>
        <v>0.46957091682319496</v>
      </c>
    </row>
    <row r="69" spans="1:5" x14ac:dyDescent="0.2">
      <c r="A69" s="127">
        <v>2015.08</v>
      </c>
      <c r="B69" s="444">
        <v>229913867.81</v>
      </c>
      <c r="C69" s="444">
        <f t="shared" si="9"/>
        <v>29016213.969999999</v>
      </c>
      <c r="D69" s="447">
        <f t="shared" si="6"/>
        <v>-0.21965688628164115</v>
      </c>
      <c r="E69" s="450">
        <f t="shared" si="8"/>
        <v>0.4416506134089182</v>
      </c>
    </row>
    <row r="70" spans="1:5" x14ac:dyDescent="0.2">
      <c r="A70" s="127">
        <v>2015.09</v>
      </c>
      <c r="B70" s="444">
        <v>257150204.22999999</v>
      </c>
      <c r="C70" s="444">
        <f t="shared" si="9"/>
        <v>27236336.419999987</v>
      </c>
      <c r="D70" s="447">
        <f t="shared" si="6"/>
        <v>-6.1340792146082013E-2</v>
      </c>
      <c r="E70" s="450">
        <f t="shared" si="8"/>
        <v>0.34061974792853178</v>
      </c>
    </row>
    <row r="71" spans="1:5" x14ac:dyDescent="0.2">
      <c r="A71" s="127">
        <v>2015.1</v>
      </c>
      <c r="B71" s="444">
        <v>288543633.33999997</v>
      </c>
      <c r="C71" s="444">
        <f t="shared" si="9"/>
        <v>31393429.109999985</v>
      </c>
      <c r="D71" s="447">
        <f t="shared" si="6"/>
        <v>0.15263039147024893</v>
      </c>
      <c r="E71" s="450">
        <f t="shared" si="8"/>
        <v>0.39252699374439537</v>
      </c>
    </row>
    <row r="72" spans="1:5" x14ac:dyDescent="0.2">
      <c r="A72" s="127">
        <v>2015.11</v>
      </c>
      <c r="B72" s="444">
        <v>320326189.47000003</v>
      </c>
      <c r="C72" s="444">
        <f t="shared" si="9"/>
        <v>31782556.130000055</v>
      </c>
      <c r="D72" s="447">
        <f t="shared" si="6"/>
        <v>1.2395174118653873E-2</v>
      </c>
      <c r="E72" s="450">
        <f t="shared" si="8"/>
        <v>0.2517015043713946</v>
      </c>
    </row>
    <row r="73" spans="1:5" x14ac:dyDescent="0.2">
      <c r="A73" s="127">
        <v>2015.12</v>
      </c>
      <c r="B73" s="444">
        <v>379307713.63</v>
      </c>
      <c r="C73" s="444">
        <f t="shared" si="9"/>
        <v>58981524.159999967</v>
      </c>
      <c r="D73" s="447">
        <f t="shared" si="6"/>
        <v>0.8557828992340355</v>
      </c>
      <c r="E73" s="450">
        <f t="shared" si="8"/>
        <v>0.25532775457818579</v>
      </c>
    </row>
    <row r="74" spans="1:5" x14ac:dyDescent="0.2">
      <c r="A74" s="127">
        <v>2016.01</v>
      </c>
      <c r="B74" s="444">
        <v>34215016.159999996</v>
      </c>
      <c r="C74" s="444">
        <f>B74</f>
        <v>34215016.159999996</v>
      </c>
      <c r="D74" s="447">
        <f t="shared" si="6"/>
        <v>-0.41990281452909783</v>
      </c>
      <c r="E74" s="450">
        <f t="shared" si="8"/>
        <v>0.3721840028329082</v>
      </c>
    </row>
    <row r="75" spans="1:5" x14ac:dyDescent="0.2">
      <c r="A75" s="127">
        <v>2016.02</v>
      </c>
      <c r="B75" s="444">
        <v>66231743.32</v>
      </c>
      <c r="C75" s="444">
        <f t="shared" ref="C75:C85" si="10">B75-B74</f>
        <v>32016727.160000004</v>
      </c>
      <c r="D75" s="447">
        <f t="shared" si="6"/>
        <v>-6.4249246287656714E-2</v>
      </c>
      <c r="E75" s="450">
        <f t="shared" si="8"/>
        <v>0.34240485635088658</v>
      </c>
    </row>
    <row r="76" spans="1:5" x14ac:dyDescent="0.2">
      <c r="A76" s="127">
        <v>2016.03</v>
      </c>
      <c r="B76" s="444">
        <v>101362357.67</v>
      </c>
      <c r="C76" s="444">
        <f t="shared" si="10"/>
        <v>35130614.350000001</v>
      </c>
      <c r="D76" s="447">
        <f t="shared" si="6"/>
        <v>9.7258135550167157E-2</v>
      </c>
      <c r="E76" s="450">
        <f t="shared" si="8"/>
        <v>0.60452902721130042</v>
      </c>
    </row>
    <row r="77" spans="1:5" x14ac:dyDescent="0.2">
      <c r="A77" s="127">
        <v>2016.04</v>
      </c>
      <c r="B77" s="444">
        <v>141891168.24000001</v>
      </c>
      <c r="C77" s="444">
        <f t="shared" si="10"/>
        <v>40528810.570000008</v>
      </c>
      <c r="D77" s="447">
        <f t="shared" si="6"/>
        <v>0.1536607406354682</v>
      </c>
      <c r="E77" s="450">
        <f t="shared" si="8"/>
        <v>0.43164532194170224</v>
      </c>
    </row>
    <row r="78" spans="1:5" x14ac:dyDescent="0.2">
      <c r="A78" s="127">
        <v>2016.05</v>
      </c>
      <c r="B78" s="444">
        <v>179734363.06999999</v>
      </c>
      <c r="C78" s="444">
        <f t="shared" si="10"/>
        <v>37843194.829999983</v>
      </c>
      <c r="D78" s="447">
        <f t="shared" si="6"/>
        <v>-6.626436113543277E-2</v>
      </c>
      <c r="E78" s="450">
        <f t="shared" si="8"/>
        <v>0.38319302168557079</v>
      </c>
    </row>
    <row r="79" spans="1:5" x14ac:dyDescent="0.2">
      <c r="A79" s="127">
        <v>2016.06</v>
      </c>
      <c r="B79" s="444">
        <v>241595778.28</v>
      </c>
      <c r="C79" s="444">
        <f t="shared" si="10"/>
        <v>61861415.210000008</v>
      </c>
      <c r="D79" s="447">
        <f t="shared" si="6"/>
        <v>0.63467739676565871</v>
      </c>
      <c r="E79" s="450">
        <f t="shared" si="8"/>
        <v>0.65557430965451369</v>
      </c>
    </row>
    <row r="80" spans="1:5" x14ac:dyDescent="0.2">
      <c r="A80" s="127">
        <v>2016.07</v>
      </c>
      <c r="B80" s="444">
        <v>288515386.41000003</v>
      </c>
      <c r="C80" s="444">
        <f t="shared" si="10"/>
        <v>46919608.130000025</v>
      </c>
      <c r="D80" s="447">
        <f t="shared" si="6"/>
        <v>-0.24153678071019324</v>
      </c>
      <c r="E80" s="450">
        <f t="shared" si="8"/>
        <v>0.2618253070667389</v>
      </c>
    </row>
    <row r="81" spans="1:5" x14ac:dyDescent="0.2">
      <c r="A81" s="127">
        <v>2016.08</v>
      </c>
      <c r="B81" s="444">
        <v>328055622.18000001</v>
      </c>
      <c r="C81" s="444">
        <f t="shared" si="10"/>
        <v>39540235.769999981</v>
      </c>
      <c r="D81" s="447">
        <f t="shared" si="6"/>
        <v>-0.15727693930337261</v>
      </c>
      <c r="E81" s="450">
        <f t="shared" si="8"/>
        <v>0.36269452006663649</v>
      </c>
    </row>
    <row r="82" spans="1:5" x14ac:dyDescent="0.2">
      <c r="A82" s="127">
        <v>2016.09</v>
      </c>
      <c r="B82" s="444">
        <v>368567391.49000001</v>
      </c>
      <c r="C82" s="444">
        <f t="shared" si="10"/>
        <v>40511769.310000002</v>
      </c>
      <c r="D82" s="447">
        <f t="shared" si="6"/>
        <v>2.4570757383726605E-2</v>
      </c>
      <c r="E82" s="450">
        <f t="shared" si="8"/>
        <v>0.487416247372084</v>
      </c>
    </row>
    <row r="83" spans="1:5" x14ac:dyDescent="0.2">
      <c r="A83" s="127">
        <v>2016.1</v>
      </c>
      <c r="B83" s="444">
        <v>409766944.54000002</v>
      </c>
      <c r="C83" s="444">
        <f t="shared" si="10"/>
        <v>41199553.050000012</v>
      </c>
      <c r="D83" s="447">
        <f t="shared" si="6"/>
        <v>1.6977380936809228E-2</v>
      </c>
      <c r="E83" s="450">
        <f t="shared" si="8"/>
        <v>0.31236230695411371</v>
      </c>
    </row>
    <row r="84" spans="1:5" x14ac:dyDescent="0.2">
      <c r="A84" s="127">
        <v>2016.11</v>
      </c>
      <c r="B84" s="444">
        <v>454767408.39999998</v>
      </c>
      <c r="C84" s="444">
        <f t="shared" si="10"/>
        <v>45000463.859999955</v>
      </c>
      <c r="D84" s="447">
        <f t="shared" si="6"/>
        <v>9.2256117569701201E-2</v>
      </c>
      <c r="E84" s="450">
        <f t="shared" si="8"/>
        <v>0.41588560957572906</v>
      </c>
    </row>
    <row r="85" spans="1:5" x14ac:dyDescent="0.2">
      <c r="A85" s="127">
        <v>2016.12</v>
      </c>
      <c r="B85" s="444">
        <v>501565111.94</v>
      </c>
      <c r="C85" s="444">
        <f t="shared" si="10"/>
        <v>46797703.540000021</v>
      </c>
      <c r="D85" s="447">
        <f t="shared" si="6"/>
        <v>3.9938247872097987E-2</v>
      </c>
      <c r="E85" s="450">
        <f t="shared" si="8"/>
        <v>-0.20657012163586574</v>
      </c>
    </row>
    <row r="86" spans="1:5" x14ac:dyDescent="0.2">
      <c r="A86" s="127">
        <v>2017.01</v>
      </c>
      <c r="B86" s="444">
        <v>51663895.530000001</v>
      </c>
      <c r="C86" s="444">
        <f>B86</f>
        <v>51663895.530000001</v>
      </c>
      <c r="D86" s="447">
        <f t="shared" si="6"/>
        <v>0.10398356376270979</v>
      </c>
      <c r="E86" s="450">
        <f t="shared" si="8"/>
        <v>0.50997723597158773</v>
      </c>
    </row>
    <row r="87" spans="1:5" x14ac:dyDescent="0.2">
      <c r="A87" s="127">
        <v>2017.02</v>
      </c>
      <c r="B87" s="444">
        <v>97278392.670000002</v>
      </c>
      <c r="C87" s="444">
        <f t="shared" ref="C87:C97" si="11">B87-B86</f>
        <v>45614497.140000001</v>
      </c>
      <c r="D87" s="447">
        <f t="shared" si="6"/>
        <v>-0.11709141031549308</v>
      </c>
      <c r="E87" s="450">
        <f t="shared" si="8"/>
        <v>0.42470830675623605</v>
      </c>
    </row>
    <row r="88" spans="1:5" x14ac:dyDescent="0.2">
      <c r="A88" s="127">
        <v>2017.03</v>
      </c>
      <c r="B88" s="444">
        <v>143309079.88</v>
      </c>
      <c r="C88" s="444">
        <f t="shared" si="11"/>
        <v>46030687.209999993</v>
      </c>
      <c r="D88" s="447">
        <f t="shared" si="6"/>
        <v>9.1240744959353304E-3</v>
      </c>
      <c r="E88" s="450">
        <f t="shared" si="8"/>
        <v>0.31027276526975944</v>
      </c>
    </row>
    <row r="89" spans="1:5" x14ac:dyDescent="0.2">
      <c r="A89" s="127">
        <v>2017.04</v>
      </c>
      <c r="B89" s="444">
        <v>193719413.08000001</v>
      </c>
      <c r="C89" s="444">
        <f t="shared" si="11"/>
        <v>50410333.200000018</v>
      </c>
      <c r="D89" s="447">
        <f t="shared" si="6"/>
        <v>9.5146222128279723E-2</v>
      </c>
      <c r="E89" s="450">
        <f t="shared" si="8"/>
        <v>0.24381477006173102</v>
      </c>
    </row>
    <row r="90" spans="1:5" x14ac:dyDescent="0.2">
      <c r="A90" s="127">
        <v>2017.05</v>
      </c>
      <c r="B90" s="444">
        <v>245206306.06999999</v>
      </c>
      <c r="C90" s="444">
        <f t="shared" si="11"/>
        <v>51486892.98999998</v>
      </c>
      <c r="D90" s="447">
        <f t="shared" si="6"/>
        <v>2.1355934818537481E-2</v>
      </c>
      <c r="E90" s="450">
        <f t="shared" si="8"/>
        <v>0.36053240804034936</v>
      </c>
    </row>
    <row r="91" spans="1:5" x14ac:dyDescent="0.2">
      <c r="A91" s="127">
        <v>2017.06</v>
      </c>
      <c r="B91" s="444">
        <v>333458295.64999998</v>
      </c>
      <c r="C91" s="444">
        <f t="shared" si="11"/>
        <v>88251989.579999983</v>
      </c>
      <c r="D91" s="447">
        <f t="shared" si="6"/>
        <v>0.71406710436267118</v>
      </c>
      <c r="E91" s="450">
        <f t="shared" si="8"/>
        <v>0.42660799596020049</v>
      </c>
    </row>
    <row r="92" spans="1:5" x14ac:dyDescent="0.2">
      <c r="A92" s="127">
        <v>2017.07</v>
      </c>
      <c r="B92" s="444">
        <v>381528571.87</v>
      </c>
      <c r="C92" s="444">
        <f t="shared" si="11"/>
        <v>48070276.220000029</v>
      </c>
      <c r="D92" s="447">
        <f t="shared" si="6"/>
        <v>-0.45530660046565219</v>
      </c>
      <c r="E92" s="450">
        <f t="shared" si="8"/>
        <v>2.4524247662338849E-2</v>
      </c>
    </row>
    <row r="93" spans="1:5" x14ac:dyDescent="0.2">
      <c r="A93" s="127">
        <v>2017.08</v>
      </c>
      <c r="B93" s="444">
        <v>433024484.74000001</v>
      </c>
      <c r="C93" s="444">
        <f t="shared" si="11"/>
        <v>51495912.870000005</v>
      </c>
      <c r="D93" s="447">
        <f t="shared" si="6"/>
        <v>7.1263094772372249E-2</v>
      </c>
      <c r="E93" s="450">
        <f t="shared" si="8"/>
        <v>0.30236737002643399</v>
      </c>
    </row>
    <row r="94" spans="1:5" x14ac:dyDescent="0.2">
      <c r="A94" s="127">
        <v>2017.09</v>
      </c>
      <c r="B94" s="444">
        <v>485511194.83999997</v>
      </c>
      <c r="C94" s="444">
        <f t="shared" si="11"/>
        <v>52486710.099999964</v>
      </c>
      <c r="D94" s="447">
        <f t="shared" si="6"/>
        <v>1.9240308109523152E-2</v>
      </c>
      <c r="E94" s="450">
        <f t="shared" si="8"/>
        <v>0.29559165136349752</v>
      </c>
    </row>
    <row r="95" spans="1:5" x14ac:dyDescent="0.2">
      <c r="A95" s="127">
        <v>2017.1</v>
      </c>
      <c r="B95" s="444">
        <v>538952075.67999995</v>
      </c>
      <c r="C95" s="444">
        <f t="shared" si="11"/>
        <v>53440880.839999974</v>
      </c>
      <c r="D95" s="447">
        <f t="shared" si="6"/>
        <v>1.8179282682836861E-2</v>
      </c>
      <c r="E95" s="450">
        <f t="shared" si="8"/>
        <v>0.29712282983128047</v>
      </c>
    </row>
    <row r="96" spans="1:5" x14ac:dyDescent="0.2">
      <c r="A96" s="127">
        <v>2017.11</v>
      </c>
      <c r="B96" s="444">
        <v>594246440.99000001</v>
      </c>
      <c r="C96" s="444">
        <f t="shared" si="11"/>
        <v>55294365.310000062</v>
      </c>
      <c r="D96" s="447">
        <f t="shared" si="6"/>
        <v>3.4682895208059117E-2</v>
      </c>
      <c r="E96" s="450">
        <f t="shared" si="8"/>
        <v>0.22875100759017197</v>
      </c>
    </row>
    <row r="97" spans="1:5" x14ac:dyDescent="0.2">
      <c r="A97" s="127">
        <v>2017.12</v>
      </c>
      <c r="B97" s="444">
        <v>703056574.75999999</v>
      </c>
      <c r="C97" s="444">
        <f t="shared" si="11"/>
        <v>108810133.76999998</v>
      </c>
      <c r="D97" s="447">
        <f t="shared" si="6"/>
        <v>0.96783403082703479</v>
      </c>
      <c r="E97" s="450">
        <f t="shared" si="8"/>
        <v>1.3251169510272072</v>
      </c>
    </row>
    <row r="98" spans="1:5" x14ac:dyDescent="0.2">
      <c r="A98" s="127">
        <v>2018.01</v>
      </c>
      <c r="B98" s="522">
        <f>B99/2</f>
        <v>55624285.685000002</v>
      </c>
      <c r="C98" s="444">
        <f>B98</f>
        <v>55624285.685000002</v>
      </c>
      <c r="D98" s="447">
        <f t="shared" si="6"/>
        <v>-0.48879498850192427</v>
      </c>
      <c r="E98" s="450">
        <f t="shared" si="8"/>
        <v>7.6656824158764625E-2</v>
      </c>
    </row>
    <row r="99" spans="1:5" x14ac:dyDescent="0.2">
      <c r="A99" s="127">
        <v>2018.02</v>
      </c>
      <c r="B99" s="444">
        <v>111248571.37</v>
      </c>
      <c r="C99" s="444">
        <f t="shared" ref="C99:C109" si="12">B99-B98</f>
        <v>55624285.685000002</v>
      </c>
      <c r="D99" s="447">
        <f t="shared" si="6"/>
        <v>0</v>
      </c>
      <c r="E99" s="450">
        <f t="shared" si="8"/>
        <v>0.21944314138283638</v>
      </c>
    </row>
    <row r="100" spans="1:5" x14ac:dyDescent="0.2">
      <c r="A100" s="127">
        <v>2018.03</v>
      </c>
      <c r="B100" s="444">
        <v>163431284.99000001</v>
      </c>
      <c r="C100" s="444">
        <f t="shared" si="12"/>
        <v>52182713.620000005</v>
      </c>
      <c r="D100" s="447">
        <f t="shared" si="6"/>
        <v>-6.1871753005325769E-2</v>
      </c>
      <c r="E100" s="450">
        <f t="shared" si="8"/>
        <v>0.13365054451464942</v>
      </c>
    </row>
    <row r="101" spans="1:5" x14ac:dyDescent="0.2">
      <c r="A101" s="127">
        <v>2018.04</v>
      </c>
      <c r="B101" s="444">
        <v>224599784.03999999</v>
      </c>
      <c r="C101" s="444">
        <f t="shared" si="12"/>
        <v>61168499.049999982</v>
      </c>
      <c r="D101" s="447">
        <f t="shared" si="6"/>
        <v>0.17219850802385261</v>
      </c>
      <c r="E101" s="450">
        <f t="shared" si="8"/>
        <v>0.2134119171027411</v>
      </c>
    </row>
    <row r="102" spans="1:5" x14ac:dyDescent="0.2">
      <c r="A102" s="127">
        <v>2018.05</v>
      </c>
      <c r="B102" s="444">
        <v>284888946.73000002</v>
      </c>
      <c r="C102" s="444">
        <f t="shared" si="12"/>
        <v>60289162.690000027</v>
      </c>
      <c r="D102" s="447">
        <f t="shared" si="6"/>
        <v>-1.4375640626414166E-2</v>
      </c>
      <c r="E102" s="450">
        <f t="shared" si="8"/>
        <v>0.17096136878388957</v>
      </c>
    </row>
    <row r="103" spans="1:5" x14ac:dyDescent="0.2">
      <c r="A103" s="127">
        <v>2018.06</v>
      </c>
      <c r="B103" s="444">
        <v>389928202.42000002</v>
      </c>
      <c r="C103" s="444">
        <f t="shared" si="12"/>
        <v>105039255.69</v>
      </c>
      <c r="D103" s="447">
        <f t="shared" si="6"/>
        <v>0.74225766295842965</v>
      </c>
      <c r="E103" s="450">
        <f t="shared" si="8"/>
        <v>0.19021969011568229</v>
      </c>
    </row>
    <row r="104" spans="1:5" x14ac:dyDescent="0.2">
      <c r="A104" s="127">
        <v>2018.07</v>
      </c>
      <c r="B104" s="444">
        <v>456998987.61000001</v>
      </c>
      <c r="C104" s="444">
        <f t="shared" si="12"/>
        <v>67070785.189999998</v>
      </c>
      <c r="D104" s="447">
        <f t="shared" si="6"/>
        <v>-0.36146934068207315</v>
      </c>
      <c r="E104" s="450">
        <f t="shared" si="8"/>
        <v>0.39526523382228151</v>
      </c>
    </row>
    <row r="105" spans="1:5" x14ac:dyDescent="0.2">
      <c r="A105" s="127">
        <v>2018.08</v>
      </c>
      <c r="B105" s="444">
        <v>528699931.75</v>
      </c>
      <c r="C105" s="444">
        <f t="shared" si="12"/>
        <v>71700944.139999986</v>
      </c>
      <c r="D105" s="447">
        <f t="shared" si="6"/>
        <v>6.9033915987170014E-2</v>
      </c>
      <c r="E105" s="450">
        <f t="shared" si="8"/>
        <v>0.39236184279336928</v>
      </c>
    </row>
    <row r="106" spans="1:5" x14ac:dyDescent="0.2">
      <c r="A106" s="127">
        <v>2018.09</v>
      </c>
      <c r="B106" s="444">
        <v>599844755.01999998</v>
      </c>
      <c r="C106" s="444">
        <f t="shared" si="12"/>
        <v>71144823.269999981</v>
      </c>
      <c r="D106" s="447">
        <f t="shared" si="6"/>
        <v>-7.756116417576675E-3</v>
      </c>
      <c r="E106" s="450">
        <f t="shared" si="8"/>
        <v>0.35548261901825762</v>
      </c>
    </row>
    <row r="107" spans="1:5" x14ac:dyDescent="0.2">
      <c r="A107" s="127">
        <v>2018.1</v>
      </c>
      <c r="B107" s="444">
        <v>673320146.38</v>
      </c>
      <c r="C107" s="444">
        <f t="shared" si="12"/>
        <v>73475391.360000014</v>
      </c>
      <c r="D107" s="447">
        <f t="shared" si="6"/>
        <v>3.2758083903804858E-2</v>
      </c>
      <c r="E107" s="450">
        <f t="shared" si="8"/>
        <v>0.37489109844545099</v>
      </c>
    </row>
    <row r="108" spans="1:5" x14ac:dyDescent="0.2">
      <c r="A108" s="127">
        <v>2018.11</v>
      </c>
      <c r="B108" s="444">
        <v>750137498.36000001</v>
      </c>
      <c r="C108" s="444">
        <f t="shared" si="12"/>
        <v>76817351.980000019</v>
      </c>
      <c r="D108" s="447">
        <f t="shared" si="6"/>
        <v>4.5484080562779639E-2</v>
      </c>
      <c r="E108" s="450">
        <f t="shared" si="8"/>
        <v>0.38924376017943896</v>
      </c>
    </row>
    <row r="109" spans="1:5" x14ac:dyDescent="0.2">
      <c r="A109" s="127">
        <v>2018.12</v>
      </c>
      <c r="B109" s="444">
        <v>881161045.24000001</v>
      </c>
      <c r="C109" s="444">
        <f t="shared" si="12"/>
        <v>131023546.88</v>
      </c>
      <c r="D109" s="447">
        <f t="shared" ref="D109:D172" si="13">+C109/C108-1</f>
        <v>0.70565039672433616</v>
      </c>
      <c r="E109" s="450">
        <f t="shared" si="8"/>
        <v>0.20414838526854617</v>
      </c>
    </row>
    <row r="110" spans="1:5" x14ac:dyDescent="0.2">
      <c r="A110" s="127">
        <v>2019.01</v>
      </c>
      <c r="B110" s="444">
        <v>80387769.590000004</v>
      </c>
      <c r="C110" s="444">
        <f>B110</f>
        <v>80387769.590000004</v>
      </c>
      <c r="D110" s="447">
        <f t="shared" si="13"/>
        <v>-0.38646318540266333</v>
      </c>
      <c r="E110" s="450">
        <f t="shared" si="8"/>
        <v>0.44519194449049571</v>
      </c>
    </row>
    <row r="111" spans="1:5" x14ac:dyDescent="0.2">
      <c r="A111" s="127">
        <v>2019.02</v>
      </c>
      <c r="B111" s="444">
        <v>157502722.59999999</v>
      </c>
      <c r="C111" s="444">
        <f t="shared" ref="C111:C121" si="14">B111-B110</f>
        <v>77114953.00999999</v>
      </c>
      <c r="D111" s="447">
        <f t="shared" si="13"/>
        <v>-4.0712867102698391E-2</v>
      </c>
      <c r="E111" s="450">
        <f t="shared" si="8"/>
        <v>0.38635403691656389</v>
      </c>
    </row>
    <row r="112" spans="1:5" x14ac:dyDescent="0.2">
      <c r="A112" s="127">
        <v>2019.03</v>
      </c>
      <c r="B112" s="444">
        <v>238724349.19</v>
      </c>
      <c r="C112" s="444">
        <f t="shared" si="14"/>
        <v>81221626.590000004</v>
      </c>
      <c r="D112" s="447">
        <f t="shared" si="13"/>
        <v>5.325392053947664E-2</v>
      </c>
      <c r="E112" s="450">
        <f t="shared" si="8"/>
        <v>0.55648529858880869</v>
      </c>
    </row>
    <row r="113" spans="1:5" x14ac:dyDescent="0.2">
      <c r="A113" s="127">
        <v>2019.04</v>
      </c>
      <c r="B113" s="444">
        <v>320373773.29000002</v>
      </c>
      <c r="C113" s="444">
        <f t="shared" si="14"/>
        <v>81649424.100000024</v>
      </c>
      <c r="D113" s="447">
        <f t="shared" si="13"/>
        <v>5.26703943223783E-3</v>
      </c>
      <c r="E113" s="450">
        <f t="shared" si="8"/>
        <v>0.33482798120088986</v>
      </c>
    </row>
    <row r="114" spans="1:5" x14ac:dyDescent="0.2">
      <c r="A114" s="127">
        <v>2019.05</v>
      </c>
      <c r="B114" s="444">
        <v>405461321.44999999</v>
      </c>
      <c r="C114" s="444">
        <f t="shared" si="14"/>
        <v>85087548.159999967</v>
      </c>
      <c r="D114" s="447">
        <f t="shared" si="13"/>
        <v>4.2108368771702542E-2</v>
      </c>
      <c r="E114" s="450">
        <f t="shared" si="8"/>
        <v>0.41132409812208537</v>
      </c>
    </row>
    <row r="115" spans="1:5" x14ac:dyDescent="0.2">
      <c r="A115" s="127">
        <v>2019.06</v>
      </c>
      <c r="B115" s="444">
        <v>493647653.44999999</v>
      </c>
      <c r="C115" s="444">
        <f t="shared" si="14"/>
        <v>88186332</v>
      </c>
      <c r="D115" s="447">
        <f t="shared" si="13"/>
        <v>3.6418769925924188E-2</v>
      </c>
      <c r="E115" s="450">
        <f t="shared" si="8"/>
        <v>-0.16044405093403991</v>
      </c>
    </row>
    <row r="116" spans="1:5" x14ac:dyDescent="0.2">
      <c r="A116" s="127">
        <v>2019.07</v>
      </c>
      <c r="B116" s="444">
        <v>642235175.16999996</v>
      </c>
      <c r="C116" s="444">
        <f t="shared" si="14"/>
        <v>148587521.71999997</v>
      </c>
      <c r="D116" s="447">
        <f t="shared" si="13"/>
        <v>0.68492688549513514</v>
      </c>
      <c r="E116" s="450">
        <f t="shared" si="8"/>
        <v>1.2153836621873007</v>
      </c>
    </row>
    <row r="117" spans="1:5" x14ac:dyDescent="0.2">
      <c r="A117" s="127">
        <v>2019.08</v>
      </c>
      <c r="B117" s="444">
        <v>724396080.11000001</v>
      </c>
      <c r="C117" s="444">
        <f t="shared" si="14"/>
        <v>82160904.940000057</v>
      </c>
      <c r="D117" s="447">
        <f t="shared" si="13"/>
        <v>-0.44705380378558968</v>
      </c>
      <c r="E117" s="450">
        <f t="shared" si="8"/>
        <v>0.1458831668879621</v>
      </c>
    </row>
    <row r="118" spans="1:5" x14ac:dyDescent="0.2">
      <c r="A118" s="127">
        <v>2019.09</v>
      </c>
      <c r="B118" s="444">
        <v>811651867.24000001</v>
      </c>
      <c r="C118" s="444">
        <f t="shared" si="14"/>
        <v>87255787.129999995</v>
      </c>
      <c r="D118" s="447">
        <f t="shared" si="13"/>
        <v>6.20110281613937E-2</v>
      </c>
      <c r="E118" s="450">
        <f t="shared" si="8"/>
        <v>0.22645307303467033</v>
      </c>
    </row>
    <row r="119" spans="1:5" x14ac:dyDescent="0.2">
      <c r="A119" s="127">
        <v>2019.1</v>
      </c>
      <c r="B119" s="444">
        <v>914600946.64999998</v>
      </c>
      <c r="C119" s="444">
        <f t="shared" si="14"/>
        <v>102949079.40999997</v>
      </c>
      <c r="D119" s="447">
        <f t="shared" si="13"/>
        <v>0.17985388472421859</v>
      </c>
      <c r="E119" s="450">
        <f t="shared" si="8"/>
        <v>0.40113686370979207</v>
      </c>
    </row>
    <row r="120" spans="1:5" x14ac:dyDescent="0.2">
      <c r="A120" s="127">
        <v>2019.11</v>
      </c>
      <c r="B120" s="444">
        <v>1031635960.3</v>
      </c>
      <c r="C120" s="444">
        <f t="shared" si="14"/>
        <v>117035013.64999998</v>
      </c>
      <c r="D120" s="447">
        <f t="shared" si="13"/>
        <v>0.13682428556647941</v>
      </c>
      <c r="E120" s="450">
        <f t="shared" ref="E120:E133" si="15">+C120/C108-1</f>
        <v>0.52354918040485088</v>
      </c>
    </row>
    <row r="121" spans="1:5" x14ac:dyDescent="0.2">
      <c r="A121" s="127">
        <v>2019.12</v>
      </c>
      <c r="B121" s="444">
        <v>1231383065.54</v>
      </c>
      <c r="C121" s="444">
        <f t="shared" si="14"/>
        <v>199747105.24000001</v>
      </c>
      <c r="D121" s="447">
        <f t="shared" si="13"/>
        <v>0.70672945651423058</v>
      </c>
      <c r="E121" s="450">
        <f t="shared" si="15"/>
        <v>0.52451303598842114</v>
      </c>
    </row>
    <row r="122" spans="1:5" x14ac:dyDescent="0.2">
      <c r="A122" s="127">
        <v>2020.01</v>
      </c>
      <c r="B122" s="444">
        <v>114329245.87</v>
      </c>
      <c r="C122" s="444">
        <f>B122</f>
        <v>114329245.87</v>
      </c>
      <c r="D122" s="447">
        <f t="shared" si="13"/>
        <v>-0.42763002381120263</v>
      </c>
      <c r="E122" s="450">
        <f t="shared" si="15"/>
        <v>0.42222189336899096</v>
      </c>
    </row>
    <row r="123" spans="1:5" x14ac:dyDescent="0.2">
      <c r="A123" s="127">
        <v>2020.02</v>
      </c>
      <c r="B123" s="444">
        <v>219245366.34999999</v>
      </c>
      <c r="C123" s="444">
        <f t="shared" ref="C123:C133" si="16">B123-B122</f>
        <v>104916120.47999999</v>
      </c>
      <c r="D123" s="447">
        <f t="shared" si="13"/>
        <v>-8.2333486225417474E-2</v>
      </c>
      <c r="E123" s="450">
        <f t="shared" si="15"/>
        <v>0.36051591014254836</v>
      </c>
    </row>
    <row r="124" spans="1:5" x14ac:dyDescent="0.2">
      <c r="A124" s="127">
        <v>2020.03</v>
      </c>
      <c r="B124" s="444">
        <v>315836359.13</v>
      </c>
      <c r="C124" s="444">
        <f t="shared" si="16"/>
        <v>96590992.780000001</v>
      </c>
      <c r="D124" s="447">
        <f t="shared" si="13"/>
        <v>-7.9350319683112902E-2</v>
      </c>
      <c r="E124" s="450">
        <f t="shared" si="15"/>
        <v>0.18922751039674779</v>
      </c>
    </row>
    <row r="125" spans="1:5" x14ac:dyDescent="0.2">
      <c r="A125" s="127">
        <v>2020.04</v>
      </c>
      <c r="B125" s="444">
        <v>407115145.36000001</v>
      </c>
      <c r="C125" s="444">
        <f t="shared" si="16"/>
        <v>91278786.230000019</v>
      </c>
      <c r="D125" s="447">
        <f t="shared" si="13"/>
        <v>-5.499691427853215E-2</v>
      </c>
      <c r="E125" s="450">
        <f t="shared" si="15"/>
        <v>0.1179354568160389</v>
      </c>
    </row>
    <row r="126" spans="1:5" x14ac:dyDescent="0.2">
      <c r="A126" s="127">
        <v>2020.05</v>
      </c>
      <c r="B126" s="444">
        <v>519069929.52999997</v>
      </c>
      <c r="C126" s="444">
        <f t="shared" si="16"/>
        <v>111954784.16999996</v>
      </c>
      <c r="D126" s="447">
        <f t="shared" si="13"/>
        <v>0.22651482117544286</v>
      </c>
      <c r="E126" s="450">
        <f t="shared" si="15"/>
        <v>0.31575990366391116</v>
      </c>
    </row>
    <row r="127" spans="1:5" x14ac:dyDescent="0.2">
      <c r="A127" s="127">
        <v>2020.06</v>
      </c>
      <c r="B127" s="444">
        <v>659378009.97000003</v>
      </c>
      <c r="C127" s="444">
        <f t="shared" si="16"/>
        <v>140308080.44000006</v>
      </c>
      <c r="D127" s="447">
        <f t="shared" si="13"/>
        <v>0.25325667393495643</v>
      </c>
      <c r="E127" s="450">
        <f t="shared" si="15"/>
        <v>0.59104112006835763</v>
      </c>
    </row>
    <row r="128" spans="1:5" x14ac:dyDescent="0.2">
      <c r="A128" s="127">
        <v>2020.07</v>
      </c>
      <c r="B128" s="444">
        <v>805552795.75999999</v>
      </c>
      <c r="C128" s="444">
        <f t="shared" si="16"/>
        <v>146174785.78999996</v>
      </c>
      <c r="D128" s="447">
        <f t="shared" si="13"/>
        <v>4.1813025533541381E-2</v>
      </c>
      <c r="E128" s="450">
        <f t="shared" si="15"/>
        <v>-1.6237809891914035E-2</v>
      </c>
    </row>
    <row r="129" spans="1:5" x14ac:dyDescent="0.2">
      <c r="A129" s="127">
        <v>2020.08</v>
      </c>
      <c r="B129" s="444">
        <v>957469265.57000005</v>
      </c>
      <c r="C129" s="444">
        <f t="shared" si="16"/>
        <v>151916469.81000006</v>
      </c>
      <c r="D129" s="447">
        <f t="shared" si="13"/>
        <v>3.927957882044586E-2</v>
      </c>
      <c r="E129" s="450">
        <f t="shared" si="15"/>
        <v>0.84901164271426488</v>
      </c>
    </row>
    <row r="130" spans="1:5" x14ac:dyDescent="0.2">
      <c r="A130" s="127">
        <v>2020.09</v>
      </c>
      <c r="B130" s="444">
        <v>1285013679.4400001</v>
      </c>
      <c r="C130" s="444">
        <f t="shared" si="16"/>
        <v>327544413.87</v>
      </c>
      <c r="D130" s="447">
        <f>+C130/C129-1</f>
        <v>1.1560823147065982</v>
      </c>
      <c r="E130" s="450">
        <f t="shared" si="15"/>
        <v>2.7538417180513264</v>
      </c>
    </row>
    <row r="131" spans="1:5" x14ac:dyDescent="0.2">
      <c r="A131" s="127">
        <v>2020.1</v>
      </c>
      <c r="B131" s="444">
        <v>1422906012.47</v>
      </c>
      <c r="C131" s="444">
        <f>B131-B130</f>
        <v>137892333.02999997</v>
      </c>
      <c r="D131" s="447">
        <f t="shared" si="13"/>
        <v>-0.57901180056537793</v>
      </c>
      <c r="E131" s="450">
        <f t="shared" si="15"/>
        <v>0.33942269149233195</v>
      </c>
    </row>
    <row r="132" spans="1:5" x14ac:dyDescent="0.2">
      <c r="A132" s="127">
        <v>2020.11</v>
      </c>
      <c r="B132" s="444">
        <v>1567863763.9300001</v>
      </c>
      <c r="C132" s="444">
        <f>B132-B131</f>
        <v>144957751.46000004</v>
      </c>
      <c r="D132" s="447">
        <f t="shared" si="13"/>
        <v>5.123866044432579E-2</v>
      </c>
      <c r="E132" s="450">
        <f t="shared" si="15"/>
        <v>0.23858447945761463</v>
      </c>
    </row>
    <row r="133" spans="1:5" x14ac:dyDescent="0.2">
      <c r="A133" s="127">
        <v>2020.12</v>
      </c>
      <c r="B133" s="444">
        <v>1737331898.8399999</v>
      </c>
      <c r="C133" s="444">
        <f t="shared" si="16"/>
        <v>169468134.90999985</v>
      </c>
      <c r="D133" s="447">
        <f t="shared" si="13"/>
        <v>0.16908639381567148</v>
      </c>
      <c r="E133" s="450">
        <f t="shared" si="15"/>
        <v>-0.15158652884415713</v>
      </c>
    </row>
    <row r="134" spans="1:5" x14ac:dyDescent="0.2">
      <c r="A134" s="127">
        <v>2021.01</v>
      </c>
      <c r="B134" s="444">
        <v>175653705.34999999</v>
      </c>
      <c r="C134" s="444">
        <f>B134</f>
        <v>175653705.34999999</v>
      </c>
      <c r="D134" s="447">
        <f t="shared" si="13"/>
        <v>3.64999027297086E-2</v>
      </c>
      <c r="E134" s="450">
        <f>+C134/C122-1</f>
        <v>0.53638471078283856</v>
      </c>
    </row>
    <row r="135" spans="1:5" x14ac:dyDescent="0.2">
      <c r="A135" s="127">
        <v>2021.02</v>
      </c>
      <c r="B135" s="444">
        <v>345000941.10000002</v>
      </c>
      <c r="C135" s="444">
        <f t="shared" ref="C135:C181" si="17">B135-B134</f>
        <v>169347235.75000003</v>
      </c>
      <c r="D135" s="447">
        <f t="shared" si="13"/>
        <v>-3.5902855493050723E-2</v>
      </c>
      <c r="E135" s="450">
        <f t="shared" ref="E135:E181" si="18">+C135/C123-1</f>
        <v>0.61412026078759219</v>
      </c>
    </row>
    <row r="136" spans="1:5" x14ac:dyDescent="0.2">
      <c r="A136" s="127">
        <v>2021.03</v>
      </c>
      <c r="B136" s="444">
        <v>514565025.99000001</v>
      </c>
      <c r="C136" s="444">
        <f t="shared" si="17"/>
        <v>169564084.88999999</v>
      </c>
      <c r="D136" s="447">
        <f t="shared" si="13"/>
        <v>1.2805000272935185E-3</v>
      </c>
      <c r="E136" s="450">
        <f t="shared" si="18"/>
        <v>0.7554854755060525</v>
      </c>
    </row>
    <row r="137" spans="1:5" x14ac:dyDescent="0.2">
      <c r="A137" s="127">
        <v>2021.04</v>
      </c>
      <c r="B137" s="444">
        <v>705249431.99000001</v>
      </c>
      <c r="C137" s="444">
        <f t="shared" si="17"/>
        <v>190684406</v>
      </c>
      <c r="D137" s="447">
        <f t="shared" si="13"/>
        <v>0.12455657177462576</v>
      </c>
      <c r="E137" s="450">
        <f t="shared" si="18"/>
        <v>1.0890331026041729</v>
      </c>
    </row>
    <row r="138" spans="1:5" x14ac:dyDescent="0.2">
      <c r="A138" s="127">
        <v>2021.05</v>
      </c>
      <c r="B138" s="444">
        <v>875672541.13999999</v>
      </c>
      <c r="C138" s="444">
        <f t="shared" si="17"/>
        <v>170423109.14999998</v>
      </c>
      <c r="D138" s="447">
        <f t="shared" si="13"/>
        <v>-0.10625565705671824</v>
      </c>
      <c r="E138" s="450">
        <f t="shared" si="18"/>
        <v>0.5222494546657126</v>
      </c>
    </row>
    <row r="139" spans="1:5" x14ac:dyDescent="0.2">
      <c r="A139" s="127">
        <v>2021.06</v>
      </c>
      <c r="B139" s="444">
        <v>1110748118.25</v>
      </c>
      <c r="C139" s="444">
        <f>B139-B138</f>
        <v>235075577.11000001</v>
      </c>
      <c r="D139" s="447">
        <f t="shared" si="13"/>
        <v>0.37936444348691811</v>
      </c>
      <c r="E139" s="450">
        <f t="shared" si="18"/>
        <v>0.67542436880907508</v>
      </c>
    </row>
    <row r="140" spans="1:5" x14ac:dyDescent="0.2">
      <c r="A140" s="127">
        <v>2021.07</v>
      </c>
      <c r="B140" s="444">
        <v>1333089986.7</v>
      </c>
      <c r="C140" s="444">
        <f>B140-B139</f>
        <v>222341868.45000005</v>
      </c>
      <c r="D140" s="447">
        <f>+C140/C139-1</f>
        <v>-5.416857342879744E-2</v>
      </c>
      <c r="E140" s="450">
        <f t="shared" si="18"/>
        <v>0.52106854303466887</v>
      </c>
    </row>
    <row r="141" spans="1:5" x14ac:dyDescent="0.2">
      <c r="A141" s="127">
        <v>2021.08</v>
      </c>
      <c r="B141" s="444">
        <v>1577640068.23</v>
      </c>
      <c r="C141" s="444">
        <f t="shared" si="17"/>
        <v>244550081.52999997</v>
      </c>
      <c r="D141" s="447">
        <f t="shared" si="13"/>
        <v>9.9883180953811657E-2</v>
      </c>
      <c r="E141" s="450">
        <f t="shared" si="18"/>
        <v>0.6097667477124471</v>
      </c>
    </row>
    <row r="142" spans="1:5" x14ac:dyDescent="0.2">
      <c r="A142" s="127">
        <v>2021.09</v>
      </c>
      <c r="B142" s="444">
        <v>1856216107.3399999</v>
      </c>
      <c r="C142" s="444">
        <f t="shared" si="17"/>
        <v>278576039.1099999</v>
      </c>
      <c r="D142" s="447">
        <f t="shared" si="13"/>
        <v>0.1391369709104997</v>
      </c>
      <c r="E142" s="450">
        <f t="shared" si="18"/>
        <v>-0.14950148036850752</v>
      </c>
    </row>
    <row r="143" spans="1:5" x14ac:dyDescent="0.2">
      <c r="A143" s="127">
        <v>2021.1</v>
      </c>
      <c r="B143" s="444">
        <v>2148359029.4499998</v>
      </c>
      <c r="C143" s="444">
        <f t="shared" si="17"/>
        <v>292142922.1099999</v>
      </c>
      <c r="D143" s="447">
        <f t="shared" si="13"/>
        <v>4.8700825251675406E-2</v>
      </c>
      <c r="E143" s="450">
        <f t="shared" si="18"/>
        <v>1.1186306424044696</v>
      </c>
    </row>
    <row r="144" spans="1:5" x14ac:dyDescent="0.2">
      <c r="A144" s="127">
        <v>2021.11</v>
      </c>
      <c r="B144" s="444">
        <v>2452236529.2800002</v>
      </c>
      <c r="C144" s="444">
        <f t="shared" si="17"/>
        <v>303877499.8300004</v>
      </c>
      <c r="D144" s="447">
        <f t="shared" si="13"/>
        <v>4.016724976681818E-2</v>
      </c>
      <c r="E144" s="450">
        <f t="shared" si="18"/>
        <v>1.0963176978766329</v>
      </c>
    </row>
    <row r="145" spans="1:5" x14ac:dyDescent="0.2">
      <c r="A145" s="127">
        <v>2021.12</v>
      </c>
      <c r="B145" s="444">
        <v>2833647684.29</v>
      </c>
      <c r="C145" s="444">
        <f t="shared" si="17"/>
        <v>381411155.00999975</v>
      </c>
      <c r="D145" s="447">
        <f t="shared" si="13"/>
        <v>0.25514773296270499</v>
      </c>
      <c r="E145" s="450">
        <f t="shared" si="18"/>
        <v>1.2506364114560968</v>
      </c>
    </row>
    <row r="146" spans="1:5" x14ac:dyDescent="0.2">
      <c r="A146" s="127">
        <v>2022.01</v>
      </c>
      <c r="B146" s="444">
        <v>324824913.31999999</v>
      </c>
      <c r="C146" s="444">
        <f>B146</f>
        <v>324824913.31999999</v>
      </c>
      <c r="D146" s="447">
        <f>+C146/C145-1</f>
        <v>-0.14836021691215662</v>
      </c>
      <c r="E146" s="450">
        <f>+C146/C134-1</f>
        <v>0.84923462145457096</v>
      </c>
    </row>
    <row r="147" spans="1:5" x14ac:dyDescent="0.2">
      <c r="A147" s="127">
        <v>2022.02</v>
      </c>
      <c r="B147" s="444">
        <v>654077262.21000004</v>
      </c>
      <c r="C147" s="444">
        <f t="shared" si="17"/>
        <v>329252348.89000005</v>
      </c>
      <c r="D147" s="447">
        <f t="shared" si="13"/>
        <v>1.3630221662334074E-2</v>
      </c>
      <c r="E147" s="450">
        <f t="shared" si="18"/>
        <v>0.94424401102159705</v>
      </c>
    </row>
    <row r="148" spans="1:5" x14ac:dyDescent="0.2">
      <c r="A148" s="127">
        <v>2022.03</v>
      </c>
      <c r="B148" s="444">
        <v>981256471.69000006</v>
      </c>
      <c r="C148" s="444">
        <f t="shared" si="17"/>
        <v>327179209.48000002</v>
      </c>
      <c r="D148" s="447">
        <f t="shared" si="13"/>
        <v>-6.2965060598326739E-3</v>
      </c>
      <c r="E148" s="450">
        <f t="shared" si="18"/>
        <v>0.92953130193960876</v>
      </c>
    </row>
    <row r="149" spans="1:5" x14ac:dyDescent="0.2">
      <c r="A149" s="127">
        <v>2022.04</v>
      </c>
      <c r="B149" s="444">
        <v>1360718547.99</v>
      </c>
      <c r="C149" s="444">
        <f t="shared" si="17"/>
        <v>379462076.29999995</v>
      </c>
      <c r="D149" s="447">
        <f t="shared" si="13"/>
        <v>0.15979886650834363</v>
      </c>
      <c r="E149" s="450">
        <f t="shared" si="18"/>
        <v>0.99000056826880711</v>
      </c>
    </row>
    <row r="150" spans="1:5" x14ac:dyDescent="0.2">
      <c r="A150" s="127">
        <v>2022.05</v>
      </c>
      <c r="B150" s="444">
        <v>1732792403.1300001</v>
      </c>
      <c r="C150" s="444">
        <f t="shared" si="17"/>
        <v>372073855.1400001</v>
      </c>
      <c r="D150" s="447">
        <f t="shared" si="13"/>
        <v>-1.9470249127501171E-2</v>
      </c>
      <c r="E150" s="450">
        <f t="shared" si="18"/>
        <v>1.1832359296561994</v>
      </c>
    </row>
    <row r="151" spans="1:5" x14ac:dyDescent="0.2">
      <c r="A151" s="127">
        <v>2022.06</v>
      </c>
      <c r="B151" s="444">
        <v>2135870542.1199999</v>
      </c>
      <c r="C151" s="444">
        <f t="shared" si="17"/>
        <v>403078138.98999977</v>
      </c>
      <c r="D151" s="447">
        <f t="shared" si="13"/>
        <v>8.3328305447136763E-2</v>
      </c>
      <c r="E151" s="450">
        <f t="shared" si="18"/>
        <v>0.71467467588683409</v>
      </c>
    </row>
    <row r="152" spans="1:5" x14ac:dyDescent="0.2">
      <c r="A152" s="127">
        <v>2022.07</v>
      </c>
      <c r="B152" s="444">
        <v>2549774445.3899999</v>
      </c>
      <c r="C152" s="444">
        <f t="shared" si="17"/>
        <v>413903903.26999998</v>
      </c>
      <c r="D152" s="447">
        <f t="shared" si="13"/>
        <v>2.68577311265914E-2</v>
      </c>
      <c r="E152" s="450">
        <f t="shared" si="18"/>
        <v>0.86156528302755597</v>
      </c>
    </row>
    <row r="153" spans="1:5" x14ac:dyDescent="0.2">
      <c r="A153" s="127">
        <v>2022.08</v>
      </c>
      <c r="B153" s="444">
        <v>3018232102.4499998</v>
      </c>
      <c r="C153" s="444">
        <f t="shared" si="17"/>
        <v>468457657.05999994</v>
      </c>
      <c r="D153" s="447">
        <f t="shared" si="13"/>
        <v>0.13180294594712527</v>
      </c>
      <c r="E153" s="450">
        <f t="shared" si="18"/>
        <v>0.91558986253100993</v>
      </c>
    </row>
    <row r="154" spans="1:5" x14ac:dyDescent="0.2">
      <c r="A154" s="127">
        <v>2022.09</v>
      </c>
      <c r="B154" s="444">
        <v>3499815178.29</v>
      </c>
      <c r="C154" s="444">
        <f t="shared" si="17"/>
        <v>481583075.84000015</v>
      </c>
      <c r="D154" s="447">
        <f t="shared" si="13"/>
        <v>2.8018367470763916E-2</v>
      </c>
      <c r="E154" s="450">
        <f t="shared" si="18"/>
        <v>0.72873114779925463</v>
      </c>
    </row>
    <row r="155" spans="1:5" x14ac:dyDescent="0.2">
      <c r="A155" s="127">
        <v>2022.1</v>
      </c>
      <c r="B155" s="444">
        <v>4021486630.6599998</v>
      </c>
      <c r="C155" s="444">
        <f t="shared" si="17"/>
        <v>521671452.36999989</v>
      </c>
      <c r="D155" s="447">
        <f t="shared" si="13"/>
        <v>8.3242909772266449E-2</v>
      </c>
      <c r="E155" s="450">
        <f t="shared" si="18"/>
        <v>0.78567205599996059</v>
      </c>
    </row>
    <row r="156" spans="1:5" x14ac:dyDescent="0.2">
      <c r="A156" s="127">
        <v>2022.11</v>
      </c>
      <c r="B156" s="444">
        <v>4560083932.3299999</v>
      </c>
      <c r="C156" s="444">
        <f t="shared" si="17"/>
        <v>538597301.67000008</v>
      </c>
      <c r="D156" s="447">
        <f t="shared" si="13"/>
        <v>3.2445419857852098E-2</v>
      </c>
      <c r="E156" s="450">
        <f t="shared" si="18"/>
        <v>0.77241586485116565</v>
      </c>
    </row>
    <row r="157" spans="1:5" x14ac:dyDescent="0.2">
      <c r="A157" s="127">
        <v>2022.12</v>
      </c>
      <c r="B157" s="444">
        <v>5156831280.7399998</v>
      </c>
      <c r="C157" s="444">
        <f t="shared" si="17"/>
        <v>596747348.40999985</v>
      </c>
      <c r="D157" s="447">
        <f t="shared" si="13"/>
        <v>0.10796572236752211</v>
      </c>
      <c r="E157" s="450">
        <f t="shared" si="18"/>
        <v>0.56457759709297028</v>
      </c>
    </row>
    <row r="158" spans="1:5" x14ac:dyDescent="0.2">
      <c r="A158" s="127">
        <v>2023.01</v>
      </c>
      <c r="B158" s="444">
        <v>623074187.13</v>
      </c>
      <c r="C158" s="444">
        <f>+B158</f>
        <v>623074187.13</v>
      </c>
      <c r="D158" s="447">
        <f>+C158/C157-1</f>
        <v>4.411722781868499E-2</v>
      </c>
      <c r="E158" s="450">
        <f t="shared" si="18"/>
        <v>0.91818472530824913</v>
      </c>
    </row>
    <row r="159" spans="1:5" x14ac:dyDescent="0.2">
      <c r="A159" s="127">
        <v>2023.02</v>
      </c>
      <c r="B159" s="444">
        <v>1265356535.0899999</v>
      </c>
      <c r="C159" s="444">
        <f t="shared" si="17"/>
        <v>642282347.95999992</v>
      </c>
      <c r="D159" s="447">
        <f t="shared" si="13"/>
        <v>3.0828047809966952E-2</v>
      </c>
      <c r="E159" s="450">
        <f t="shared" si="18"/>
        <v>0.95072973700965191</v>
      </c>
    </row>
    <row r="160" spans="1:5" x14ac:dyDescent="0.2">
      <c r="A160" s="127">
        <v>2023.03</v>
      </c>
      <c r="B160" s="444">
        <v>1912753117.8299999</v>
      </c>
      <c r="C160" s="444">
        <f t="shared" si="17"/>
        <v>647396582.74000001</v>
      </c>
      <c r="D160" s="447">
        <f t="shared" si="13"/>
        <v>7.962595883638679E-3</v>
      </c>
      <c r="E160" s="450">
        <f t="shared" si="18"/>
        <v>0.97872164239572323</v>
      </c>
    </row>
    <row r="161" spans="1:5" x14ac:dyDescent="0.2">
      <c r="A161" s="127">
        <v>2023.04</v>
      </c>
      <c r="B161" s="444">
        <v>2698846583.8600001</v>
      </c>
      <c r="C161" s="444">
        <f t="shared" si="17"/>
        <v>786093466.03000021</v>
      </c>
      <c r="D161" s="447">
        <f t="shared" si="13"/>
        <v>0.2142378983574309</v>
      </c>
      <c r="E161" s="450">
        <f t="shared" si="18"/>
        <v>1.0715995487478449</v>
      </c>
    </row>
    <row r="162" spans="1:5" x14ac:dyDescent="0.2">
      <c r="A162" s="127">
        <v>2023.05</v>
      </c>
      <c r="B162" s="444">
        <v>3516982268.4099998</v>
      </c>
      <c r="C162" s="444">
        <f t="shared" si="17"/>
        <v>818135684.54999971</v>
      </c>
      <c r="D162" s="447">
        <f t="shared" si="13"/>
        <v>4.0761334249248993E-2</v>
      </c>
      <c r="E162" s="450">
        <f t="shared" si="18"/>
        <v>1.1988529246220754</v>
      </c>
    </row>
    <row r="163" spans="1:5" x14ac:dyDescent="0.2">
      <c r="A163" s="127">
        <v>2023.06</v>
      </c>
      <c r="B163" s="444">
        <v>4404545083.2799997</v>
      </c>
      <c r="C163" s="444">
        <f t="shared" si="17"/>
        <v>887562814.86999989</v>
      </c>
      <c r="D163" s="447">
        <f t="shared" si="13"/>
        <v>8.4860166389377323E-2</v>
      </c>
      <c r="E163" s="450">
        <f t="shared" si="18"/>
        <v>1.2019621731259904</v>
      </c>
    </row>
    <row r="164" spans="1:5" x14ac:dyDescent="0.2">
      <c r="A164" s="127">
        <v>2023.07</v>
      </c>
      <c r="B164" s="444">
        <v>5390513019.3400002</v>
      </c>
      <c r="C164" s="444">
        <f t="shared" si="17"/>
        <v>985967936.06000042</v>
      </c>
      <c r="D164" s="447">
        <f t="shared" si="13"/>
        <v>0.11087116262798125</v>
      </c>
      <c r="E164" s="450">
        <f t="shared" si="18"/>
        <v>1.3821179947095801</v>
      </c>
    </row>
    <row r="165" spans="1:5" x14ac:dyDescent="0.2">
      <c r="A165" s="127">
        <v>2023.08</v>
      </c>
      <c r="B165" s="444">
        <v>6442373076.5500002</v>
      </c>
      <c r="C165" s="444">
        <f t="shared" si="17"/>
        <v>1051860057.21</v>
      </c>
      <c r="D165" s="447">
        <f t="shared" si="13"/>
        <v>6.6829882331984614E-2</v>
      </c>
      <c r="E165" s="450">
        <f t="shared" si="18"/>
        <v>1.2453684796431412</v>
      </c>
    </row>
    <row r="166" spans="1:5" x14ac:dyDescent="0.2">
      <c r="A166" s="127">
        <v>2023.09</v>
      </c>
      <c r="B166" s="444">
        <v>7699120919.1800003</v>
      </c>
      <c r="C166" s="444">
        <f t="shared" si="17"/>
        <v>1256747842.6300001</v>
      </c>
      <c r="D166" s="447">
        <f t="shared" si="13"/>
        <v>0.19478616382054992</v>
      </c>
      <c r="E166" s="450">
        <f t="shared" si="18"/>
        <v>1.6096179572712779</v>
      </c>
    </row>
    <row r="167" spans="1:5" x14ac:dyDescent="0.2">
      <c r="A167" s="127">
        <v>2023.1</v>
      </c>
      <c r="B167" s="444">
        <v>9015907279.9099998</v>
      </c>
      <c r="C167" s="444">
        <f t="shared" si="17"/>
        <v>1316786360.7299995</v>
      </c>
      <c r="D167" s="447">
        <f t="shared" si="13"/>
        <v>4.7772923146107482E-2</v>
      </c>
      <c r="E167" s="450">
        <f t="shared" si="18"/>
        <v>1.5241679504364707</v>
      </c>
    </row>
    <row r="168" spans="1:5" x14ac:dyDescent="0.2">
      <c r="A168" s="127">
        <v>2023.11</v>
      </c>
      <c r="B168" s="444">
        <v>10646722610.559999</v>
      </c>
      <c r="C168" s="444">
        <f t="shared" si="17"/>
        <v>1630815330.6499996</v>
      </c>
      <c r="D168" s="447">
        <f t="shared" si="13"/>
        <v>0.2384813355341171</v>
      </c>
      <c r="E168" s="450">
        <f t="shared" si="18"/>
        <v>2.0278936147533919</v>
      </c>
    </row>
    <row r="169" spans="1:5" x14ac:dyDescent="0.2">
      <c r="A169" s="127">
        <v>2023.12</v>
      </c>
      <c r="B169" s="444">
        <v>12839828077.93</v>
      </c>
      <c r="C169" s="444">
        <f t="shared" si="17"/>
        <v>2193105467.3700008</v>
      </c>
      <c r="D169" s="447">
        <f t="shared" si="13"/>
        <v>0.34479080871522538</v>
      </c>
      <c r="E169" s="450">
        <f t="shared" si="18"/>
        <v>2.6750988055722553</v>
      </c>
    </row>
    <row r="170" spans="1:5" x14ac:dyDescent="0.2">
      <c r="A170" s="127">
        <v>2024.01</v>
      </c>
      <c r="B170" s="444">
        <v>2175175562.1999998</v>
      </c>
      <c r="C170" s="444">
        <f>B170</f>
        <v>2175175562.1999998</v>
      </c>
      <c r="D170" s="447">
        <f t="shared" si="13"/>
        <v>-8.1755781638275238E-3</v>
      </c>
      <c r="E170" s="450">
        <f t="shared" si="18"/>
        <v>2.4910378364722159</v>
      </c>
    </row>
    <row r="171" spans="1:5" x14ac:dyDescent="0.2">
      <c r="A171" s="127">
        <v>2024.02</v>
      </c>
      <c r="B171" s="444">
        <v>4504974621.8000002</v>
      </c>
      <c r="C171" s="444">
        <f t="shared" si="17"/>
        <v>2329799059.6000004</v>
      </c>
      <c r="D171" s="447">
        <f t="shared" si="13"/>
        <v>7.1085525273009376E-2</v>
      </c>
      <c r="E171" s="450">
        <f t="shared" si="18"/>
        <v>2.6273751987733216</v>
      </c>
    </row>
    <row r="172" spans="1:5" x14ac:dyDescent="0.2">
      <c r="A172" s="127">
        <v>2024.03</v>
      </c>
      <c r="B172" s="444">
        <v>7469146274.9700003</v>
      </c>
      <c r="C172" s="444">
        <f t="shared" si="17"/>
        <v>2964171653.1700001</v>
      </c>
      <c r="D172" s="447">
        <f t="shared" si="13"/>
        <v>0.27228639781445962</v>
      </c>
      <c r="E172" s="450">
        <f t="shared" si="18"/>
        <v>3.5786025632458998</v>
      </c>
    </row>
    <row r="173" spans="1:5" x14ac:dyDescent="0.2">
      <c r="A173" s="127">
        <v>2024.04</v>
      </c>
      <c r="B173" s="444">
        <v>10742547962.33</v>
      </c>
      <c r="C173" s="444">
        <f t="shared" si="17"/>
        <v>3273401687.3599997</v>
      </c>
      <c r="D173" s="447">
        <f t="shared" ref="D173:D181" si="19">+C173/C172-1</f>
        <v>0.10432257992188032</v>
      </c>
      <c r="E173" s="450">
        <f t="shared" si="18"/>
        <v>3.1641380176986162</v>
      </c>
    </row>
    <row r="174" spans="1:5" x14ac:dyDescent="0.2">
      <c r="A174" s="127">
        <v>2024.05</v>
      </c>
      <c r="B174" s="444">
        <v>13941465289.469999</v>
      </c>
      <c r="C174" s="444">
        <f t="shared" si="17"/>
        <v>3198917327.1399994</v>
      </c>
      <c r="D174" s="447">
        <f t="shared" si="19"/>
        <v>-2.2754421037789574E-2</v>
      </c>
      <c r="E174" s="450">
        <f t="shared" si="18"/>
        <v>2.9100083122514135</v>
      </c>
    </row>
    <row r="175" spans="1:5" x14ac:dyDescent="0.2">
      <c r="A175" s="127">
        <v>2024.06</v>
      </c>
      <c r="B175" s="444">
        <v>17800648820.43</v>
      </c>
      <c r="C175" s="444">
        <f t="shared" si="17"/>
        <v>3859183530.960001</v>
      </c>
      <c r="D175" s="447">
        <f t="shared" si="19"/>
        <v>0.20640302211570893</v>
      </c>
      <c r="E175" s="450">
        <f t="shared" si="18"/>
        <v>3.3480680649349308</v>
      </c>
    </row>
    <row r="176" spans="1:5" x14ac:dyDescent="0.2">
      <c r="A176" s="127">
        <v>2024.07</v>
      </c>
      <c r="B176" s="444">
        <v>21449248925.599998</v>
      </c>
      <c r="C176" s="444">
        <f t="shared" si="17"/>
        <v>3648600105.1699982</v>
      </c>
      <c r="D176" s="447">
        <f t="shared" si="19"/>
        <v>-5.4566833658107661E-2</v>
      </c>
      <c r="E176" s="450">
        <f t="shared" si="18"/>
        <v>2.7005261243586376</v>
      </c>
    </row>
    <row r="177" spans="1:5" x14ac:dyDescent="0.2">
      <c r="A177" s="127">
        <v>2024.08</v>
      </c>
      <c r="B177" s="444">
        <v>25406974865.02</v>
      </c>
      <c r="C177" s="444">
        <f t="shared" si="17"/>
        <v>3957725939.420002</v>
      </c>
      <c r="D177" s="447">
        <f t="shared" si="19"/>
        <v>8.4724504012368529E-2</v>
      </c>
      <c r="E177" s="450">
        <f t="shared" si="18"/>
        <v>2.7625974218639393</v>
      </c>
    </row>
    <row r="178" spans="1:5" x14ac:dyDescent="0.2">
      <c r="A178" s="127">
        <v>2024.09</v>
      </c>
      <c r="B178" s="444">
        <v>29475907122.950001</v>
      </c>
      <c r="C178" s="444">
        <f t="shared" si="17"/>
        <v>4068932257.9300003</v>
      </c>
      <c r="D178" s="447">
        <f t="shared" si="19"/>
        <v>2.8098539467413364E-2</v>
      </c>
      <c r="E178" s="450">
        <f t="shared" si="18"/>
        <v>2.2376679870919318</v>
      </c>
    </row>
    <row r="179" spans="1:5" x14ac:dyDescent="0.2">
      <c r="A179" s="127">
        <v>2024.1</v>
      </c>
      <c r="B179" s="444">
        <v>33290266878.860001</v>
      </c>
      <c r="C179" s="444">
        <f t="shared" si="17"/>
        <v>3814359755.9099998</v>
      </c>
      <c r="D179" s="447">
        <f t="shared" si="19"/>
        <v>-6.2564939862014279E-2</v>
      </c>
      <c r="E179" s="450">
        <f t="shared" si="18"/>
        <v>1.8967187614210985</v>
      </c>
    </row>
    <row r="180" spans="1:5" x14ac:dyDescent="0.2">
      <c r="A180" s="127">
        <v>2024.11</v>
      </c>
      <c r="B180" s="444">
        <v>37334993662.849998</v>
      </c>
      <c r="C180" s="444">
        <f t="shared" si="17"/>
        <v>4044726783.9899979</v>
      </c>
      <c r="D180" s="447">
        <f t="shared" si="19"/>
        <v>6.0394677697368504E-2</v>
      </c>
      <c r="E180" s="450">
        <f t="shared" si="18"/>
        <v>1.4801868782885905</v>
      </c>
    </row>
    <row r="181" spans="1:5" x14ac:dyDescent="0.2">
      <c r="A181" s="127">
        <v>2024.12</v>
      </c>
      <c r="B181" s="444" t="e">
        <v>#N/A</v>
      </c>
      <c r="C181" s="444" t="e">
        <f t="shared" si="17"/>
        <v>#N/A</v>
      </c>
      <c r="D181" s="447" t="e">
        <f t="shared" si="19"/>
        <v>#N/A</v>
      </c>
      <c r="E181" s="450" t="e">
        <f t="shared" si="18"/>
        <v>#N/A</v>
      </c>
    </row>
    <row r="182" spans="1:5" x14ac:dyDescent="0.2">
      <c r="A182" s="127">
        <v>2025.01</v>
      </c>
      <c r="B182" s="444" t="e">
        <v>#N/A</v>
      </c>
      <c r="C182" s="444" t="e">
        <f t="shared" ref="C182:C245" si="20">B182-B181</f>
        <v>#N/A</v>
      </c>
      <c r="D182" s="447" t="e">
        <f t="shared" ref="D182:D245" si="21">+C182/C181-1</f>
        <v>#N/A</v>
      </c>
      <c r="E182" s="450" t="e">
        <f t="shared" ref="E182:E245" si="22">+C182/C170-1</f>
        <v>#N/A</v>
      </c>
    </row>
    <row r="183" spans="1:5" x14ac:dyDescent="0.2">
      <c r="A183" s="127">
        <v>2025.02</v>
      </c>
      <c r="B183" s="444" t="e">
        <v>#N/A</v>
      </c>
      <c r="C183" s="444" t="e">
        <f t="shared" si="20"/>
        <v>#N/A</v>
      </c>
      <c r="D183" s="447" t="e">
        <f t="shared" si="21"/>
        <v>#N/A</v>
      </c>
      <c r="E183" s="450" t="e">
        <f t="shared" si="22"/>
        <v>#N/A</v>
      </c>
    </row>
    <row r="184" spans="1:5" x14ac:dyDescent="0.2">
      <c r="A184" s="127">
        <v>2025.03</v>
      </c>
      <c r="B184" s="444" t="e">
        <v>#N/A</v>
      </c>
      <c r="C184" s="444" t="e">
        <f t="shared" si="20"/>
        <v>#N/A</v>
      </c>
      <c r="D184" s="447" t="e">
        <f t="shared" si="21"/>
        <v>#N/A</v>
      </c>
      <c r="E184" s="450" t="e">
        <f t="shared" si="22"/>
        <v>#N/A</v>
      </c>
    </row>
    <row r="185" spans="1:5" x14ac:dyDescent="0.2">
      <c r="A185" s="127">
        <v>2025.04</v>
      </c>
      <c r="B185" s="444" t="e">
        <v>#N/A</v>
      </c>
      <c r="C185" s="444" t="e">
        <f t="shared" si="20"/>
        <v>#N/A</v>
      </c>
      <c r="D185" s="447" t="e">
        <f t="shared" si="21"/>
        <v>#N/A</v>
      </c>
      <c r="E185" s="450" t="e">
        <f t="shared" si="22"/>
        <v>#N/A</v>
      </c>
    </row>
    <row r="186" spans="1:5" x14ac:dyDescent="0.2">
      <c r="A186" s="127">
        <v>2025.05</v>
      </c>
      <c r="B186" s="444" t="e">
        <v>#N/A</v>
      </c>
      <c r="C186" s="444" t="e">
        <f t="shared" si="20"/>
        <v>#N/A</v>
      </c>
      <c r="D186" s="447" t="e">
        <f t="shared" si="21"/>
        <v>#N/A</v>
      </c>
      <c r="E186" s="450" t="e">
        <f t="shared" si="22"/>
        <v>#N/A</v>
      </c>
    </row>
    <row r="187" spans="1:5" x14ac:dyDescent="0.2">
      <c r="A187" s="127">
        <v>2025.06</v>
      </c>
      <c r="B187" s="444" t="e">
        <v>#N/A</v>
      </c>
      <c r="C187" s="444" t="e">
        <f t="shared" si="20"/>
        <v>#N/A</v>
      </c>
      <c r="D187" s="447" t="e">
        <f t="shared" si="21"/>
        <v>#N/A</v>
      </c>
      <c r="E187" s="450" t="e">
        <f t="shared" si="22"/>
        <v>#N/A</v>
      </c>
    </row>
    <row r="188" spans="1:5" x14ac:dyDescent="0.2">
      <c r="A188" s="127">
        <v>2025.07</v>
      </c>
      <c r="B188" s="444" t="e">
        <v>#N/A</v>
      </c>
      <c r="C188" s="444" t="e">
        <f t="shared" si="20"/>
        <v>#N/A</v>
      </c>
      <c r="D188" s="447" t="e">
        <f t="shared" si="21"/>
        <v>#N/A</v>
      </c>
      <c r="E188" s="450" t="e">
        <f t="shared" si="22"/>
        <v>#N/A</v>
      </c>
    </row>
    <row r="189" spans="1:5" x14ac:dyDescent="0.2">
      <c r="A189" s="127">
        <v>2025.08</v>
      </c>
      <c r="B189" s="444" t="e">
        <v>#N/A</v>
      </c>
      <c r="C189" s="444" t="e">
        <f t="shared" si="20"/>
        <v>#N/A</v>
      </c>
      <c r="D189" s="447" t="e">
        <f t="shared" si="21"/>
        <v>#N/A</v>
      </c>
      <c r="E189" s="450" t="e">
        <f t="shared" si="22"/>
        <v>#N/A</v>
      </c>
    </row>
    <row r="190" spans="1:5" x14ac:dyDescent="0.2">
      <c r="A190" s="127">
        <v>2025.09</v>
      </c>
      <c r="B190" s="444" t="e">
        <v>#N/A</v>
      </c>
      <c r="C190" s="444" t="e">
        <f t="shared" si="20"/>
        <v>#N/A</v>
      </c>
      <c r="D190" s="447" t="e">
        <f t="shared" si="21"/>
        <v>#N/A</v>
      </c>
      <c r="E190" s="450" t="e">
        <f t="shared" si="22"/>
        <v>#N/A</v>
      </c>
    </row>
    <row r="191" spans="1:5" x14ac:dyDescent="0.2">
      <c r="A191" s="127">
        <v>2025.1</v>
      </c>
      <c r="B191" s="444" t="e">
        <v>#N/A</v>
      </c>
      <c r="C191" s="444" t="e">
        <f t="shared" si="20"/>
        <v>#N/A</v>
      </c>
      <c r="D191" s="447" t="e">
        <f t="shared" si="21"/>
        <v>#N/A</v>
      </c>
      <c r="E191" s="450" t="e">
        <f t="shared" si="22"/>
        <v>#N/A</v>
      </c>
    </row>
    <row r="192" spans="1:5" x14ac:dyDescent="0.2">
      <c r="A192" s="127">
        <v>2025.11</v>
      </c>
      <c r="B192" s="444" t="e">
        <v>#N/A</v>
      </c>
      <c r="C192" s="444" t="e">
        <f t="shared" si="20"/>
        <v>#N/A</v>
      </c>
      <c r="D192" s="447" t="e">
        <f t="shared" si="21"/>
        <v>#N/A</v>
      </c>
      <c r="E192" s="450" t="e">
        <f t="shared" si="22"/>
        <v>#N/A</v>
      </c>
    </row>
    <row r="193" spans="1:5" x14ac:dyDescent="0.2">
      <c r="A193" s="127">
        <v>2025.12</v>
      </c>
      <c r="B193" s="444" t="e">
        <v>#N/A</v>
      </c>
      <c r="C193" s="444" t="e">
        <f t="shared" si="20"/>
        <v>#N/A</v>
      </c>
      <c r="D193" s="447" t="e">
        <f t="shared" si="21"/>
        <v>#N/A</v>
      </c>
      <c r="E193" s="450" t="e">
        <f t="shared" si="22"/>
        <v>#N/A</v>
      </c>
    </row>
    <row r="194" spans="1:5" x14ac:dyDescent="0.2">
      <c r="A194" s="127">
        <v>2026.01</v>
      </c>
      <c r="B194" s="444" t="e">
        <v>#N/A</v>
      </c>
      <c r="C194" s="444" t="e">
        <f t="shared" si="20"/>
        <v>#N/A</v>
      </c>
      <c r="D194" s="447" t="e">
        <f t="shared" si="21"/>
        <v>#N/A</v>
      </c>
      <c r="E194" s="450" t="e">
        <f t="shared" si="22"/>
        <v>#N/A</v>
      </c>
    </row>
    <row r="195" spans="1:5" x14ac:dyDescent="0.2">
      <c r="A195" s="127">
        <v>2026.02</v>
      </c>
      <c r="B195" s="444" t="e">
        <v>#N/A</v>
      </c>
      <c r="C195" s="444" t="e">
        <f t="shared" si="20"/>
        <v>#N/A</v>
      </c>
      <c r="D195" s="447" t="e">
        <f t="shared" si="21"/>
        <v>#N/A</v>
      </c>
      <c r="E195" s="450" t="e">
        <f t="shared" si="22"/>
        <v>#N/A</v>
      </c>
    </row>
    <row r="196" spans="1:5" x14ac:dyDescent="0.2">
      <c r="A196" s="127">
        <v>2026.03</v>
      </c>
      <c r="B196" s="444" t="e">
        <v>#N/A</v>
      </c>
      <c r="C196" s="444" t="e">
        <f t="shared" si="20"/>
        <v>#N/A</v>
      </c>
      <c r="D196" s="447" t="e">
        <f t="shared" si="21"/>
        <v>#N/A</v>
      </c>
      <c r="E196" s="450" t="e">
        <f t="shared" si="22"/>
        <v>#N/A</v>
      </c>
    </row>
    <row r="197" spans="1:5" x14ac:dyDescent="0.2">
      <c r="A197" s="127">
        <v>2026.04</v>
      </c>
      <c r="B197" s="444" t="e">
        <v>#N/A</v>
      </c>
      <c r="C197" s="444" t="e">
        <f t="shared" si="20"/>
        <v>#N/A</v>
      </c>
      <c r="D197" s="447" t="e">
        <f t="shared" si="21"/>
        <v>#N/A</v>
      </c>
      <c r="E197" s="450" t="e">
        <f t="shared" si="22"/>
        <v>#N/A</v>
      </c>
    </row>
    <row r="198" spans="1:5" x14ac:dyDescent="0.2">
      <c r="A198" s="127">
        <v>2026.05</v>
      </c>
      <c r="B198" s="444" t="e">
        <v>#N/A</v>
      </c>
      <c r="C198" s="444" t="e">
        <f t="shared" si="20"/>
        <v>#N/A</v>
      </c>
      <c r="D198" s="447" t="e">
        <f t="shared" si="21"/>
        <v>#N/A</v>
      </c>
      <c r="E198" s="450" t="e">
        <f t="shared" si="22"/>
        <v>#N/A</v>
      </c>
    </row>
    <row r="199" spans="1:5" x14ac:dyDescent="0.2">
      <c r="A199" s="127">
        <v>2026.06</v>
      </c>
      <c r="B199" s="444" t="e">
        <v>#N/A</v>
      </c>
      <c r="C199" s="444" t="e">
        <f t="shared" si="20"/>
        <v>#N/A</v>
      </c>
      <c r="D199" s="447" t="e">
        <f t="shared" si="21"/>
        <v>#N/A</v>
      </c>
      <c r="E199" s="450" t="e">
        <f t="shared" si="22"/>
        <v>#N/A</v>
      </c>
    </row>
    <row r="200" spans="1:5" x14ac:dyDescent="0.2">
      <c r="A200" s="127">
        <v>2026.07</v>
      </c>
      <c r="B200" s="444" t="e">
        <v>#N/A</v>
      </c>
      <c r="C200" s="444" t="e">
        <f t="shared" si="20"/>
        <v>#N/A</v>
      </c>
      <c r="D200" s="447" t="e">
        <f t="shared" si="21"/>
        <v>#N/A</v>
      </c>
      <c r="E200" s="450" t="e">
        <f t="shared" si="22"/>
        <v>#N/A</v>
      </c>
    </row>
    <row r="201" spans="1:5" x14ac:dyDescent="0.2">
      <c r="A201" s="127">
        <v>2026.08</v>
      </c>
      <c r="B201" s="444" t="e">
        <v>#N/A</v>
      </c>
      <c r="C201" s="444" t="e">
        <f t="shared" si="20"/>
        <v>#N/A</v>
      </c>
      <c r="D201" s="447" t="e">
        <f t="shared" si="21"/>
        <v>#N/A</v>
      </c>
      <c r="E201" s="450" t="e">
        <f t="shared" si="22"/>
        <v>#N/A</v>
      </c>
    </row>
    <row r="202" spans="1:5" x14ac:dyDescent="0.2">
      <c r="A202" s="127">
        <v>2026.09</v>
      </c>
      <c r="B202" s="444" t="e">
        <v>#N/A</v>
      </c>
      <c r="C202" s="444" t="e">
        <f t="shared" si="20"/>
        <v>#N/A</v>
      </c>
      <c r="D202" s="447" t="e">
        <f t="shared" si="21"/>
        <v>#N/A</v>
      </c>
      <c r="E202" s="450" t="e">
        <f t="shared" si="22"/>
        <v>#N/A</v>
      </c>
    </row>
    <row r="203" spans="1:5" x14ac:dyDescent="0.2">
      <c r="A203" s="127">
        <v>2026.1</v>
      </c>
      <c r="B203" s="444" t="e">
        <v>#N/A</v>
      </c>
      <c r="C203" s="444" t="e">
        <f t="shared" si="20"/>
        <v>#N/A</v>
      </c>
      <c r="D203" s="447" t="e">
        <f t="shared" si="21"/>
        <v>#N/A</v>
      </c>
      <c r="E203" s="450" t="e">
        <f t="shared" si="22"/>
        <v>#N/A</v>
      </c>
    </row>
    <row r="204" spans="1:5" x14ac:dyDescent="0.2">
      <c r="A204" s="127">
        <v>2026.11</v>
      </c>
      <c r="B204" s="444" t="e">
        <v>#N/A</v>
      </c>
      <c r="C204" s="444" t="e">
        <f t="shared" si="20"/>
        <v>#N/A</v>
      </c>
      <c r="D204" s="447" t="e">
        <f t="shared" si="21"/>
        <v>#N/A</v>
      </c>
      <c r="E204" s="450" t="e">
        <f t="shared" si="22"/>
        <v>#N/A</v>
      </c>
    </row>
    <row r="205" spans="1:5" x14ac:dyDescent="0.2">
      <c r="A205" s="127">
        <v>2026.12</v>
      </c>
      <c r="B205" s="444" t="e">
        <v>#N/A</v>
      </c>
      <c r="C205" s="444" t="e">
        <f t="shared" si="20"/>
        <v>#N/A</v>
      </c>
      <c r="D205" s="447" t="e">
        <f t="shared" si="21"/>
        <v>#N/A</v>
      </c>
      <c r="E205" s="450" t="e">
        <f t="shared" si="22"/>
        <v>#N/A</v>
      </c>
    </row>
    <row r="206" spans="1:5" x14ac:dyDescent="0.2">
      <c r="A206" s="127">
        <v>2027.01</v>
      </c>
      <c r="B206" s="444" t="e">
        <v>#N/A</v>
      </c>
      <c r="C206" s="444" t="e">
        <f t="shared" si="20"/>
        <v>#N/A</v>
      </c>
      <c r="D206" s="447" t="e">
        <f t="shared" si="21"/>
        <v>#N/A</v>
      </c>
      <c r="E206" s="450" t="e">
        <f t="shared" si="22"/>
        <v>#N/A</v>
      </c>
    </row>
    <row r="207" spans="1:5" x14ac:dyDescent="0.2">
      <c r="A207" s="127">
        <v>2027.02</v>
      </c>
      <c r="B207" s="444" t="e">
        <v>#N/A</v>
      </c>
      <c r="C207" s="444" t="e">
        <f t="shared" si="20"/>
        <v>#N/A</v>
      </c>
      <c r="D207" s="447" t="e">
        <f t="shared" si="21"/>
        <v>#N/A</v>
      </c>
      <c r="E207" s="450" t="e">
        <f t="shared" si="22"/>
        <v>#N/A</v>
      </c>
    </row>
    <row r="208" spans="1:5" x14ac:dyDescent="0.2">
      <c r="A208" s="127">
        <v>2027.03</v>
      </c>
      <c r="B208" s="444" t="e">
        <v>#N/A</v>
      </c>
      <c r="C208" s="444" t="e">
        <f t="shared" si="20"/>
        <v>#N/A</v>
      </c>
      <c r="D208" s="447" t="e">
        <f t="shared" si="21"/>
        <v>#N/A</v>
      </c>
      <c r="E208" s="450" t="e">
        <f t="shared" si="22"/>
        <v>#N/A</v>
      </c>
    </row>
    <row r="209" spans="1:5" x14ac:dyDescent="0.2">
      <c r="A209" s="127">
        <v>2027.04</v>
      </c>
      <c r="B209" s="444" t="e">
        <v>#N/A</v>
      </c>
      <c r="C209" s="444" t="e">
        <f t="shared" si="20"/>
        <v>#N/A</v>
      </c>
      <c r="D209" s="447" t="e">
        <f t="shared" si="21"/>
        <v>#N/A</v>
      </c>
      <c r="E209" s="450" t="e">
        <f t="shared" si="22"/>
        <v>#N/A</v>
      </c>
    </row>
    <row r="210" spans="1:5" x14ac:dyDescent="0.2">
      <c r="A210" s="127">
        <v>2027.05</v>
      </c>
      <c r="B210" s="444" t="e">
        <v>#N/A</v>
      </c>
      <c r="C210" s="444" t="e">
        <f t="shared" si="20"/>
        <v>#N/A</v>
      </c>
      <c r="D210" s="447" t="e">
        <f t="shared" si="21"/>
        <v>#N/A</v>
      </c>
      <c r="E210" s="450" t="e">
        <f t="shared" si="22"/>
        <v>#N/A</v>
      </c>
    </row>
    <row r="211" spans="1:5" x14ac:dyDescent="0.2">
      <c r="A211" s="127">
        <v>2027.06</v>
      </c>
      <c r="B211" s="444" t="e">
        <v>#N/A</v>
      </c>
      <c r="C211" s="444" t="e">
        <f t="shared" si="20"/>
        <v>#N/A</v>
      </c>
      <c r="D211" s="447" t="e">
        <f t="shared" si="21"/>
        <v>#N/A</v>
      </c>
      <c r="E211" s="450" t="e">
        <f t="shared" si="22"/>
        <v>#N/A</v>
      </c>
    </row>
    <row r="212" spans="1:5" x14ac:dyDescent="0.2">
      <c r="A212" s="127">
        <v>2027.07</v>
      </c>
      <c r="B212" s="444" t="e">
        <v>#N/A</v>
      </c>
      <c r="C212" s="444" t="e">
        <f t="shared" si="20"/>
        <v>#N/A</v>
      </c>
      <c r="D212" s="447" t="e">
        <f t="shared" si="21"/>
        <v>#N/A</v>
      </c>
      <c r="E212" s="450" t="e">
        <f t="shared" si="22"/>
        <v>#N/A</v>
      </c>
    </row>
    <row r="213" spans="1:5" x14ac:dyDescent="0.2">
      <c r="A213" s="127">
        <v>2027.08</v>
      </c>
      <c r="B213" s="444" t="e">
        <v>#N/A</v>
      </c>
      <c r="C213" s="444" t="e">
        <f t="shared" si="20"/>
        <v>#N/A</v>
      </c>
      <c r="D213" s="447" t="e">
        <f t="shared" si="21"/>
        <v>#N/A</v>
      </c>
      <c r="E213" s="450" t="e">
        <f t="shared" si="22"/>
        <v>#N/A</v>
      </c>
    </row>
    <row r="214" spans="1:5" x14ac:dyDescent="0.2">
      <c r="A214" s="127">
        <v>2027.09</v>
      </c>
      <c r="B214" s="444" t="e">
        <v>#N/A</v>
      </c>
      <c r="C214" s="444" t="e">
        <f t="shared" si="20"/>
        <v>#N/A</v>
      </c>
      <c r="D214" s="447" t="e">
        <f t="shared" si="21"/>
        <v>#N/A</v>
      </c>
      <c r="E214" s="450" t="e">
        <f t="shared" si="22"/>
        <v>#N/A</v>
      </c>
    </row>
    <row r="215" spans="1:5" x14ac:dyDescent="0.2">
      <c r="A215" s="127">
        <v>2027.1</v>
      </c>
      <c r="B215" s="444" t="e">
        <v>#N/A</v>
      </c>
      <c r="C215" s="444" t="e">
        <f t="shared" si="20"/>
        <v>#N/A</v>
      </c>
      <c r="D215" s="447" t="e">
        <f t="shared" si="21"/>
        <v>#N/A</v>
      </c>
      <c r="E215" s="450" t="e">
        <f t="shared" si="22"/>
        <v>#N/A</v>
      </c>
    </row>
    <row r="216" spans="1:5" x14ac:dyDescent="0.2">
      <c r="A216" s="127">
        <v>2027.11</v>
      </c>
      <c r="B216" s="444" t="e">
        <v>#N/A</v>
      </c>
      <c r="C216" s="444" t="e">
        <f t="shared" si="20"/>
        <v>#N/A</v>
      </c>
      <c r="D216" s="447" t="e">
        <f t="shared" si="21"/>
        <v>#N/A</v>
      </c>
      <c r="E216" s="450" t="e">
        <f t="shared" si="22"/>
        <v>#N/A</v>
      </c>
    </row>
    <row r="217" spans="1:5" x14ac:dyDescent="0.2">
      <c r="A217" s="127">
        <v>2027.12</v>
      </c>
      <c r="B217" s="444" t="e">
        <v>#N/A</v>
      </c>
      <c r="C217" s="444" t="e">
        <f t="shared" si="20"/>
        <v>#N/A</v>
      </c>
      <c r="D217" s="447" t="e">
        <f t="shared" si="21"/>
        <v>#N/A</v>
      </c>
      <c r="E217" s="450" t="e">
        <f t="shared" si="22"/>
        <v>#N/A</v>
      </c>
    </row>
    <row r="218" spans="1:5" x14ac:dyDescent="0.2">
      <c r="A218" s="127">
        <v>2028.01</v>
      </c>
      <c r="B218" s="444" t="e">
        <v>#N/A</v>
      </c>
      <c r="C218" s="444" t="e">
        <f t="shared" si="20"/>
        <v>#N/A</v>
      </c>
      <c r="D218" s="447" t="e">
        <f t="shared" si="21"/>
        <v>#N/A</v>
      </c>
      <c r="E218" s="450" t="e">
        <f t="shared" si="22"/>
        <v>#N/A</v>
      </c>
    </row>
    <row r="219" spans="1:5" x14ac:dyDescent="0.2">
      <c r="A219" s="127">
        <v>2028.02</v>
      </c>
      <c r="B219" s="444" t="e">
        <v>#N/A</v>
      </c>
      <c r="C219" s="444" t="e">
        <f t="shared" si="20"/>
        <v>#N/A</v>
      </c>
      <c r="D219" s="447" t="e">
        <f t="shared" si="21"/>
        <v>#N/A</v>
      </c>
      <c r="E219" s="450" t="e">
        <f t="shared" si="22"/>
        <v>#N/A</v>
      </c>
    </row>
    <row r="220" spans="1:5" x14ac:dyDescent="0.2">
      <c r="A220" s="127">
        <v>2028.03</v>
      </c>
      <c r="B220" s="444" t="e">
        <v>#N/A</v>
      </c>
      <c r="C220" s="444" t="e">
        <f t="shared" si="20"/>
        <v>#N/A</v>
      </c>
      <c r="D220" s="447" t="e">
        <f t="shared" si="21"/>
        <v>#N/A</v>
      </c>
      <c r="E220" s="450" t="e">
        <f t="shared" si="22"/>
        <v>#N/A</v>
      </c>
    </row>
    <row r="221" spans="1:5" x14ac:dyDescent="0.2">
      <c r="A221" s="127">
        <v>2028.04</v>
      </c>
      <c r="B221" s="444" t="e">
        <v>#N/A</v>
      </c>
      <c r="C221" s="444" t="e">
        <f t="shared" si="20"/>
        <v>#N/A</v>
      </c>
      <c r="D221" s="447" t="e">
        <f t="shared" si="21"/>
        <v>#N/A</v>
      </c>
      <c r="E221" s="450" t="e">
        <f t="shared" si="22"/>
        <v>#N/A</v>
      </c>
    </row>
    <row r="222" spans="1:5" x14ac:dyDescent="0.2">
      <c r="A222" s="127">
        <v>2028.05</v>
      </c>
      <c r="B222" s="444" t="e">
        <v>#N/A</v>
      </c>
      <c r="C222" s="444" t="e">
        <f t="shared" si="20"/>
        <v>#N/A</v>
      </c>
      <c r="D222" s="447" t="e">
        <f t="shared" si="21"/>
        <v>#N/A</v>
      </c>
      <c r="E222" s="450" t="e">
        <f t="shared" si="22"/>
        <v>#N/A</v>
      </c>
    </row>
    <row r="223" spans="1:5" x14ac:dyDescent="0.2">
      <c r="A223" s="127">
        <v>2028.06</v>
      </c>
      <c r="B223" s="444" t="e">
        <v>#N/A</v>
      </c>
      <c r="C223" s="444" t="e">
        <f t="shared" si="20"/>
        <v>#N/A</v>
      </c>
      <c r="D223" s="447" t="e">
        <f t="shared" si="21"/>
        <v>#N/A</v>
      </c>
      <c r="E223" s="450" t="e">
        <f t="shared" si="22"/>
        <v>#N/A</v>
      </c>
    </row>
    <row r="224" spans="1:5" x14ac:dyDescent="0.2">
      <c r="A224" s="127">
        <v>2028.07</v>
      </c>
      <c r="B224" s="444" t="e">
        <v>#N/A</v>
      </c>
      <c r="C224" s="444" t="e">
        <f t="shared" si="20"/>
        <v>#N/A</v>
      </c>
      <c r="D224" s="447" t="e">
        <f t="shared" si="21"/>
        <v>#N/A</v>
      </c>
      <c r="E224" s="450" t="e">
        <f t="shared" si="22"/>
        <v>#N/A</v>
      </c>
    </row>
    <row r="225" spans="1:5" x14ac:dyDescent="0.2">
      <c r="A225" s="127">
        <v>2028.08</v>
      </c>
      <c r="B225" s="444" t="e">
        <v>#N/A</v>
      </c>
      <c r="C225" s="444" t="e">
        <f t="shared" si="20"/>
        <v>#N/A</v>
      </c>
      <c r="D225" s="447" t="e">
        <f t="shared" si="21"/>
        <v>#N/A</v>
      </c>
      <c r="E225" s="450" t="e">
        <f t="shared" si="22"/>
        <v>#N/A</v>
      </c>
    </row>
    <row r="226" spans="1:5" x14ac:dyDescent="0.2">
      <c r="A226" s="127">
        <v>2028.09</v>
      </c>
      <c r="B226" s="444" t="e">
        <v>#N/A</v>
      </c>
      <c r="C226" s="444" t="e">
        <f t="shared" si="20"/>
        <v>#N/A</v>
      </c>
      <c r="D226" s="447" t="e">
        <f t="shared" si="21"/>
        <v>#N/A</v>
      </c>
      <c r="E226" s="450" t="e">
        <f t="shared" si="22"/>
        <v>#N/A</v>
      </c>
    </row>
    <row r="227" spans="1:5" x14ac:dyDescent="0.2">
      <c r="A227" s="127">
        <v>2028.1</v>
      </c>
      <c r="B227" s="444" t="e">
        <v>#N/A</v>
      </c>
      <c r="C227" s="444" t="e">
        <f t="shared" si="20"/>
        <v>#N/A</v>
      </c>
      <c r="D227" s="447" t="e">
        <f t="shared" si="21"/>
        <v>#N/A</v>
      </c>
      <c r="E227" s="450" t="e">
        <f t="shared" si="22"/>
        <v>#N/A</v>
      </c>
    </row>
    <row r="228" spans="1:5" x14ac:dyDescent="0.2">
      <c r="A228" s="127">
        <v>2028.11</v>
      </c>
      <c r="B228" s="444" t="e">
        <v>#N/A</v>
      </c>
      <c r="C228" s="444" t="e">
        <f t="shared" si="20"/>
        <v>#N/A</v>
      </c>
      <c r="D228" s="447" t="e">
        <f t="shared" si="21"/>
        <v>#N/A</v>
      </c>
      <c r="E228" s="450" t="e">
        <f t="shared" si="22"/>
        <v>#N/A</v>
      </c>
    </row>
    <row r="229" spans="1:5" x14ac:dyDescent="0.2">
      <c r="A229" s="127">
        <v>2028.12</v>
      </c>
      <c r="B229" s="444" t="e">
        <v>#N/A</v>
      </c>
      <c r="C229" s="444" t="e">
        <f t="shared" si="20"/>
        <v>#N/A</v>
      </c>
      <c r="D229" s="447" t="e">
        <f t="shared" si="21"/>
        <v>#N/A</v>
      </c>
      <c r="E229" s="450" t="e">
        <f t="shared" si="22"/>
        <v>#N/A</v>
      </c>
    </row>
    <row r="230" spans="1:5" x14ac:dyDescent="0.2">
      <c r="A230" s="127">
        <v>2029.01</v>
      </c>
      <c r="B230" s="444" t="e">
        <v>#N/A</v>
      </c>
      <c r="C230" s="444" t="e">
        <f t="shared" si="20"/>
        <v>#N/A</v>
      </c>
      <c r="D230" s="447" t="e">
        <f t="shared" si="21"/>
        <v>#N/A</v>
      </c>
      <c r="E230" s="450" t="e">
        <f t="shared" si="22"/>
        <v>#N/A</v>
      </c>
    </row>
    <row r="231" spans="1:5" x14ac:dyDescent="0.2">
      <c r="A231" s="127">
        <v>2029.02</v>
      </c>
      <c r="B231" s="444" t="e">
        <v>#N/A</v>
      </c>
      <c r="C231" s="444" t="e">
        <f t="shared" si="20"/>
        <v>#N/A</v>
      </c>
      <c r="D231" s="447" t="e">
        <f t="shared" si="21"/>
        <v>#N/A</v>
      </c>
      <c r="E231" s="450" t="e">
        <f t="shared" si="22"/>
        <v>#N/A</v>
      </c>
    </row>
    <row r="232" spans="1:5" x14ac:dyDescent="0.2">
      <c r="A232" s="127">
        <v>2029.03</v>
      </c>
      <c r="B232" s="444" t="e">
        <v>#N/A</v>
      </c>
      <c r="C232" s="444" t="e">
        <f t="shared" si="20"/>
        <v>#N/A</v>
      </c>
      <c r="D232" s="447" t="e">
        <f t="shared" si="21"/>
        <v>#N/A</v>
      </c>
      <c r="E232" s="450" t="e">
        <f t="shared" si="22"/>
        <v>#N/A</v>
      </c>
    </row>
    <row r="233" spans="1:5" x14ac:dyDescent="0.2">
      <c r="A233" s="127">
        <v>2029.04</v>
      </c>
      <c r="B233" s="444" t="e">
        <v>#N/A</v>
      </c>
      <c r="C233" s="444" t="e">
        <f t="shared" si="20"/>
        <v>#N/A</v>
      </c>
      <c r="D233" s="447" t="e">
        <f t="shared" si="21"/>
        <v>#N/A</v>
      </c>
      <c r="E233" s="450" t="e">
        <f t="shared" si="22"/>
        <v>#N/A</v>
      </c>
    </row>
    <row r="234" spans="1:5" x14ac:dyDescent="0.2">
      <c r="A234" s="127">
        <v>2029.05</v>
      </c>
      <c r="B234" s="444" t="e">
        <v>#N/A</v>
      </c>
      <c r="C234" s="444" t="e">
        <f t="shared" si="20"/>
        <v>#N/A</v>
      </c>
      <c r="D234" s="447" t="e">
        <f t="shared" si="21"/>
        <v>#N/A</v>
      </c>
      <c r="E234" s="450" t="e">
        <f t="shared" si="22"/>
        <v>#N/A</v>
      </c>
    </row>
    <row r="235" spans="1:5" x14ac:dyDescent="0.2">
      <c r="A235" s="127">
        <v>2029.06</v>
      </c>
      <c r="B235" s="444" t="e">
        <v>#N/A</v>
      </c>
      <c r="C235" s="444" t="e">
        <f t="shared" si="20"/>
        <v>#N/A</v>
      </c>
      <c r="D235" s="447" t="e">
        <f t="shared" si="21"/>
        <v>#N/A</v>
      </c>
      <c r="E235" s="450" t="e">
        <f t="shared" si="22"/>
        <v>#N/A</v>
      </c>
    </row>
    <row r="236" spans="1:5" x14ac:dyDescent="0.2">
      <c r="A236" s="127">
        <v>2029.07</v>
      </c>
      <c r="B236" s="444" t="e">
        <v>#N/A</v>
      </c>
      <c r="C236" s="444" t="e">
        <f t="shared" si="20"/>
        <v>#N/A</v>
      </c>
      <c r="D236" s="447" t="e">
        <f t="shared" si="21"/>
        <v>#N/A</v>
      </c>
      <c r="E236" s="450" t="e">
        <f t="shared" si="22"/>
        <v>#N/A</v>
      </c>
    </row>
    <row r="237" spans="1:5" x14ac:dyDescent="0.2">
      <c r="A237" s="127">
        <v>2029.08</v>
      </c>
      <c r="B237" s="444" t="e">
        <v>#N/A</v>
      </c>
      <c r="C237" s="444" t="e">
        <f t="shared" si="20"/>
        <v>#N/A</v>
      </c>
      <c r="D237" s="447" t="e">
        <f t="shared" si="21"/>
        <v>#N/A</v>
      </c>
      <c r="E237" s="450" t="e">
        <f t="shared" si="22"/>
        <v>#N/A</v>
      </c>
    </row>
    <row r="238" spans="1:5" x14ac:dyDescent="0.2">
      <c r="A238" s="127">
        <v>2029.09</v>
      </c>
      <c r="B238" s="444" t="e">
        <v>#N/A</v>
      </c>
      <c r="C238" s="444" t="e">
        <f t="shared" si="20"/>
        <v>#N/A</v>
      </c>
      <c r="D238" s="447" t="e">
        <f t="shared" si="21"/>
        <v>#N/A</v>
      </c>
      <c r="E238" s="450" t="e">
        <f t="shared" si="22"/>
        <v>#N/A</v>
      </c>
    </row>
    <row r="239" spans="1:5" x14ac:dyDescent="0.2">
      <c r="A239" s="127">
        <v>2029.1</v>
      </c>
      <c r="B239" s="444" t="e">
        <v>#N/A</v>
      </c>
      <c r="C239" s="444" t="e">
        <f t="shared" si="20"/>
        <v>#N/A</v>
      </c>
      <c r="D239" s="447" t="e">
        <f t="shared" si="21"/>
        <v>#N/A</v>
      </c>
      <c r="E239" s="450" t="e">
        <f t="shared" si="22"/>
        <v>#N/A</v>
      </c>
    </row>
    <row r="240" spans="1:5" x14ac:dyDescent="0.2">
      <c r="A240" s="127">
        <v>2029.11</v>
      </c>
      <c r="B240" s="444" t="e">
        <v>#N/A</v>
      </c>
      <c r="C240" s="444" t="e">
        <f t="shared" si="20"/>
        <v>#N/A</v>
      </c>
      <c r="D240" s="447" t="e">
        <f t="shared" si="21"/>
        <v>#N/A</v>
      </c>
      <c r="E240" s="450" t="e">
        <f t="shared" si="22"/>
        <v>#N/A</v>
      </c>
    </row>
    <row r="241" spans="1:5" x14ac:dyDescent="0.2">
      <c r="A241" s="127">
        <v>2029.12</v>
      </c>
      <c r="B241" s="444" t="e">
        <v>#N/A</v>
      </c>
      <c r="C241" s="444" t="e">
        <f t="shared" si="20"/>
        <v>#N/A</v>
      </c>
      <c r="D241" s="447" t="e">
        <f t="shared" si="21"/>
        <v>#N/A</v>
      </c>
      <c r="E241" s="450" t="e">
        <f t="shared" si="22"/>
        <v>#N/A</v>
      </c>
    </row>
    <row r="242" spans="1:5" x14ac:dyDescent="0.2">
      <c r="A242" s="127">
        <v>2030.01</v>
      </c>
      <c r="B242" s="444" t="e">
        <v>#N/A</v>
      </c>
      <c r="C242" s="444" t="e">
        <f t="shared" si="20"/>
        <v>#N/A</v>
      </c>
      <c r="D242" s="447" t="e">
        <f t="shared" si="21"/>
        <v>#N/A</v>
      </c>
      <c r="E242" s="450" t="e">
        <f t="shared" si="22"/>
        <v>#N/A</v>
      </c>
    </row>
    <row r="243" spans="1:5" x14ac:dyDescent="0.2">
      <c r="A243" s="127">
        <v>2030.02</v>
      </c>
      <c r="B243" s="444" t="e">
        <v>#N/A</v>
      </c>
      <c r="C243" s="444" t="e">
        <f t="shared" si="20"/>
        <v>#N/A</v>
      </c>
      <c r="D243" s="447" t="e">
        <f t="shared" si="21"/>
        <v>#N/A</v>
      </c>
      <c r="E243" s="450" t="e">
        <f t="shared" si="22"/>
        <v>#N/A</v>
      </c>
    </row>
    <row r="244" spans="1:5" x14ac:dyDescent="0.2">
      <c r="A244" s="127">
        <v>2030.03</v>
      </c>
      <c r="B244" s="444" t="e">
        <v>#N/A</v>
      </c>
      <c r="C244" s="444" t="e">
        <f t="shared" si="20"/>
        <v>#N/A</v>
      </c>
      <c r="D244" s="447" t="e">
        <f t="shared" si="21"/>
        <v>#N/A</v>
      </c>
      <c r="E244" s="450" t="e">
        <f t="shared" si="22"/>
        <v>#N/A</v>
      </c>
    </row>
    <row r="245" spans="1:5" x14ac:dyDescent="0.2">
      <c r="A245" s="127">
        <v>2030.04</v>
      </c>
      <c r="B245" s="451" t="e">
        <v>#N/A</v>
      </c>
      <c r="C245" s="451" t="e">
        <f t="shared" si="20"/>
        <v>#N/A</v>
      </c>
      <c r="D245" s="447" t="e">
        <f t="shared" si="21"/>
        <v>#N/A</v>
      </c>
      <c r="E245" s="450" t="e">
        <f t="shared" si="22"/>
        <v>#N/A</v>
      </c>
    </row>
    <row r="246" spans="1:5" x14ac:dyDescent="0.2">
      <c r="A246" s="127">
        <v>2030.05</v>
      </c>
      <c r="B246" s="451" t="e">
        <v>#N/A</v>
      </c>
      <c r="C246" s="451" t="e">
        <f t="shared" ref="C246:C253" si="23">B246-B245</f>
        <v>#N/A</v>
      </c>
      <c r="D246" s="447" t="e">
        <f t="shared" ref="D246:D253" si="24">+C246/C245-1</f>
        <v>#N/A</v>
      </c>
      <c r="E246" s="450" t="e">
        <f t="shared" ref="E246:E253" si="25">+C246/C234-1</f>
        <v>#N/A</v>
      </c>
    </row>
    <row r="247" spans="1:5" x14ac:dyDescent="0.2">
      <c r="A247" s="127">
        <v>2030.06</v>
      </c>
      <c r="B247" s="451" t="e">
        <v>#N/A</v>
      </c>
      <c r="C247" s="451" t="e">
        <f t="shared" si="23"/>
        <v>#N/A</v>
      </c>
      <c r="D247" s="447" t="e">
        <f t="shared" si="24"/>
        <v>#N/A</v>
      </c>
      <c r="E247" s="450" t="e">
        <f t="shared" si="25"/>
        <v>#N/A</v>
      </c>
    </row>
    <row r="248" spans="1:5" x14ac:dyDescent="0.2">
      <c r="A248" s="127">
        <v>2030.07</v>
      </c>
      <c r="B248" s="451" t="e">
        <v>#N/A</v>
      </c>
      <c r="C248" s="451" t="e">
        <f t="shared" si="23"/>
        <v>#N/A</v>
      </c>
      <c r="D248" s="447" t="e">
        <f t="shared" si="24"/>
        <v>#N/A</v>
      </c>
      <c r="E248" s="450" t="e">
        <f t="shared" si="25"/>
        <v>#N/A</v>
      </c>
    </row>
    <row r="249" spans="1:5" x14ac:dyDescent="0.2">
      <c r="A249" s="127">
        <v>2030.08</v>
      </c>
      <c r="B249" s="451" t="e">
        <v>#N/A</v>
      </c>
      <c r="C249" s="451" t="e">
        <f t="shared" si="23"/>
        <v>#N/A</v>
      </c>
      <c r="D249" s="447" t="e">
        <f t="shared" si="24"/>
        <v>#N/A</v>
      </c>
      <c r="E249" s="450" t="e">
        <f t="shared" si="25"/>
        <v>#N/A</v>
      </c>
    </row>
    <row r="250" spans="1:5" x14ac:dyDescent="0.2">
      <c r="A250" s="127">
        <v>2030.09</v>
      </c>
      <c r="B250" s="451" t="e">
        <v>#N/A</v>
      </c>
      <c r="C250" s="451" t="e">
        <f t="shared" si="23"/>
        <v>#N/A</v>
      </c>
      <c r="D250" s="447" t="e">
        <f t="shared" si="24"/>
        <v>#N/A</v>
      </c>
      <c r="E250" s="450" t="e">
        <f t="shared" si="25"/>
        <v>#N/A</v>
      </c>
    </row>
    <row r="251" spans="1:5" x14ac:dyDescent="0.2">
      <c r="A251" s="127">
        <v>2030.1</v>
      </c>
      <c r="B251" s="451" t="e">
        <v>#N/A</v>
      </c>
      <c r="C251" s="451" t="e">
        <f t="shared" si="23"/>
        <v>#N/A</v>
      </c>
      <c r="D251" s="447" t="e">
        <f t="shared" si="24"/>
        <v>#N/A</v>
      </c>
      <c r="E251" s="450" t="e">
        <f t="shared" si="25"/>
        <v>#N/A</v>
      </c>
    </row>
    <row r="252" spans="1:5" x14ac:dyDescent="0.2">
      <c r="A252" s="127">
        <v>2030.11</v>
      </c>
      <c r="B252" s="451" t="e">
        <v>#N/A</v>
      </c>
      <c r="C252" s="451" t="e">
        <f t="shared" si="23"/>
        <v>#N/A</v>
      </c>
      <c r="D252" s="447" t="e">
        <f t="shared" si="24"/>
        <v>#N/A</v>
      </c>
      <c r="E252" s="450" t="e">
        <f t="shared" si="25"/>
        <v>#N/A</v>
      </c>
    </row>
    <row r="253" spans="1:5" x14ac:dyDescent="0.2">
      <c r="A253" s="127">
        <v>2030.12</v>
      </c>
      <c r="B253" s="451" t="e">
        <v>#N/A</v>
      </c>
      <c r="C253" s="451" t="e">
        <f t="shared" si="23"/>
        <v>#N/A</v>
      </c>
      <c r="D253" s="447" t="e">
        <f t="shared" si="24"/>
        <v>#N/A</v>
      </c>
      <c r="E253" s="450" t="e">
        <f t="shared" si="25"/>
        <v>#N/A</v>
      </c>
    </row>
  </sheetData>
  <mergeCells count="1">
    <mergeCell ref="B6:E6"/>
  </mergeCells>
  <hyperlinks>
    <hyperlink ref="A4" location="INDICE!A13" display="VOLVER AL INDICE" xr:uid="{75938830-9027-41B4-8F45-097664CB0A66}"/>
    <hyperlink ref="A5" location="INDICE!A8" display="VOLVER AL INDICE" xr:uid="{D9BC06C6-5D8F-48D8-B352-F23B4E6F04A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998"/>
  <sheetViews>
    <sheetView zoomScale="130" zoomScaleNormal="130" workbookViewId="0">
      <pane xSplit="1" ySplit="9" topLeftCell="B10" activePane="bottomRight" state="frozen"/>
      <selection activeCell="D23" sqref="D23"/>
      <selection pane="topRight" activeCell="D23" sqref="D23"/>
      <selection pane="bottomLeft" activeCell="D23" sqref="D23"/>
      <selection pane="bottomRight" activeCell="B18" sqref="B18"/>
    </sheetView>
  </sheetViews>
  <sheetFormatPr baseColWidth="10" defaultColWidth="14.42578125" defaultRowHeight="15" customHeight="1" x14ac:dyDescent="0.2"/>
  <cols>
    <col min="1" max="1" width="9.85546875" style="132" customWidth="1"/>
    <col min="2" max="20" width="18.140625" style="132" customWidth="1"/>
    <col min="21" max="21" width="10.85546875" style="132" customWidth="1"/>
    <col min="22" max="26" width="11.42578125" style="132" customWidth="1"/>
    <col min="27" max="16384" width="14.42578125" style="132"/>
  </cols>
  <sheetData>
    <row r="1" spans="1:26" ht="3" customHeight="1" x14ac:dyDescent="0.2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1"/>
      <c r="T1" s="130"/>
      <c r="U1" s="131"/>
      <c r="V1" s="131"/>
      <c r="W1" s="131"/>
      <c r="X1" s="131"/>
      <c r="Y1" s="131"/>
      <c r="Z1" s="131"/>
    </row>
    <row r="2" spans="1:26" ht="11.25" x14ac:dyDescent="0.2">
      <c r="A2" s="120" t="s">
        <v>14</v>
      </c>
      <c r="B2" s="348" t="s">
        <v>15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1"/>
      <c r="T2" s="133" t="s">
        <v>16</v>
      </c>
      <c r="U2" s="131"/>
      <c r="V2" s="131"/>
      <c r="W2" s="131"/>
      <c r="X2" s="131"/>
      <c r="Y2" s="131"/>
      <c r="Z2" s="131"/>
    </row>
    <row r="3" spans="1:26" ht="12.75" customHeight="1" x14ac:dyDescent="0.2">
      <c r="A3" s="120" t="s">
        <v>17</v>
      </c>
      <c r="B3" s="348" t="s">
        <v>186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1"/>
      <c r="T3" s="133" t="s">
        <v>16</v>
      </c>
      <c r="U3" s="131"/>
      <c r="V3" s="131"/>
      <c r="W3" s="131"/>
      <c r="X3" s="131"/>
      <c r="Y3" s="131"/>
      <c r="Z3" s="131"/>
    </row>
    <row r="4" spans="1:26" ht="22.5" x14ac:dyDescent="0.2">
      <c r="A4" s="296" t="s">
        <v>185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5"/>
      <c r="T4" s="136"/>
      <c r="U4" s="131"/>
      <c r="V4" s="131"/>
      <c r="W4" s="131"/>
      <c r="X4" s="131"/>
      <c r="Y4" s="131"/>
      <c r="Z4" s="131"/>
    </row>
    <row r="5" spans="1:26" ht="22.5" x14ac:dyDescent="0.2">
      <c r="A5" s="124" t="s">
        <v>36</v>
      </c>
      <c r="B5" s="138" t="s">
        <v>37</v>
      </c>
      <c r="C5" s="138" t="s">
        <v>37</v>
      </c>
      <c r="D5" s="138" t="s">
        <v>37</v>
      </c>
      <c r="E5" s="138" t="s">
        <v>37</v>
      </c>
      <c r="F5" s="138" t="s">
        <v>37</v>
      </c>
      <c r="G5" s="138" t="s">
        <v>37</v>
      </c>
      <c r="H5" s="138" t="s">
        <v>37</v>
      </c>
      <c r="I5" s="138" t="s">
        <v>37</v>
      </c>
      <c r="J5" s="138" t="s">
        <v>37</v>
      </c>
      <c r="K5" s="138" t="s">
        <v>37</v>
      </c>
      <c r="L5" s="138" t="s">
        <v>37</v>
      </c>
      <c r="M5" s="138" t="s">
        <v>37</v>
      </c>
      <c r="N5" s="138" t="s">
        <v>37</v>
      </c>
      <c r="O5" s="138" t="s">
        <v>37</v>
      </c>
      <c r="P5" s="138" t="s">
        <v>37</v>
      </c>
      <c r="Q5" s="138" t="s">
        <v>37</v>
      </c>
      <c r="R5" s="138" t="s">
        <v>37</v>
      </c>
      <c r="S5" s="345" t="s">
        <v>37</v>
      </c>
      <c r="T5" s="136"/>
      <c r="U5" s="131"/>
      <c r="V5" s="131"/>
      <c r="W5" s="131"/>
      <c r="X5" s="131"/>
      <c r="Y5" s="131"/>
      <c r="Z5" s="131"/>
    </row>
    <row r="6" spans="1:26" ht="3" customHeight="1" x14ac:dyDescent="0.2">
      <c r="A6" s="126"/>
      <c r="B6" s="139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346"/>
      <c r="T6" s="140"/>
      <c r="U6" s="131"/>
      <c r="V6" s="131"/>
      <c r="W6" s="131"/>
      <c r="X6" s="131"/>
      <c r="Y6" s="131"/>
      <c r="Z6" s="131"/>
    </row>
    <row r="7" spans="1:26" ht="11.25" customHeight="1" x14ac:dyDescent="0.2">
      <c r="A7" s="29"/>
      <c r="B7" s="312" t="s">
        <v>18</v>
      </c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1"/>
      <c r="T7" s="130"/>
      <c r="U7" s="131"/>
      <c r="V7" s="131"/>
      <c r="W7" s="131"/>
      <c r="X7" s="131"/>
      <c r="Y7" s="131"/>
      <c r="Z7" s="131"/>
    </row>
    <row r="8" spans="1:26" ht="12.75" customHeight="1" x14ac:dyDescent="0.2">
      <c r="A8" s="123"/>
      <c r="B8" s="137" t="s">
        <v>19</v>
      </c>
      <c r="C8" s="137" t="s">
        <v>20</v>
      </c>
      <c r="D8" s="137" t="s">
        <v>21</v>
      </c>
      <c r="E8" s="137" t="s">
        <v>22</v>
      </c>
      <c r="F8" s="137" t="s">
        <v>23</v>
      </c>
      <c r="G8" s="137" t="s">
        <v>24</v>
      </c>
      <c r="H8" s="137" t="s">
        <v>25</v>
      </c>
      <c r="I8" s="137" t="s">
        <v>26</v>
      </c>
      <c r="J8" s="137" t="s">
        <v>27</v>
      </c>
      <c r="K8" s="137" t="s">
        <v>28</v>
      </c>
      <c r="L8" s="137" t="s">
        <v>29</v>
      </c>
      <c r="M8" s="137" t="s">
        <v>30</v>
      </c>
      <c r="N8" s="137" t="s">
        <v>31</v>
      </c>
      <c r="O8" s="137" t="s">
        <v>32</v>
      </c>
      <c r="P8" s="137" t="s">
        <v>33</v>
      </c>
      <c r="Q8" s="137" t="s">
        <v>34</v>
      </c>
      <c r="R8" s="137" t="s">
        <v>35</v>
      </c>
      <c r="S8" s="347"/>
      <c r="T8" s="130"/>
      <c r="U8" s="131"/>
      <c r="V8" s="131"/>
      <c r="W8" s="131"/>
      <c r="X8" s="131"/>
      <c r="Y8" s="131"/>
      <c r="Z8" s="131"/>
    </row>
    <row r="9" spans="1:26" ht="78.75" x14ac:dyDescent="0.2">
      <c r="A9" s="307" t="s">
        <v>38</v>
      </c>
      <c r="B9" s="257" t="s">
        <v>39</v>
      </c>
      <c r="C9" s="257" t="s">
        <v>40</v>
      </c>
      <c r="D9" s="257" t="s">
        <v>41</v>
      </c>
      <c r="E9" s="257" t="s">
        <v>42</v>
      </c>
      <c r="F9" s="257" t="s">
        <v>43</v>
      </c>
      <c r="G9" s="257" t="s">
        <v>44</v>
      </c>
      <c r="H9" s="257" t="s">
        <v>45</v>
      </c>
      <c r="I9" s="257" t="s">
        <v>46</v>
      </c>
      <c r="J9" s="257" t="s">
        <v>47</v>
      </c>
      <c r="K9" s="257" t="s">
        <v>48</v>
      </c>
      <c r="L9" s="257" t="s">
        <v>49</v>
      </c>
      <c r="M9" s="257" t="s">
        <v>50</v>
      </c>
      <c r="N9" s="257" t="s">
        <v>51</v>
      </c>
      <c r="O9" s="257" t="s">
        <v>52</v>
      </c>
      <c r="P9" s="257" t="s">
        <v>187</v>
      </c>
      <c r="Q9" s="257" t="s">
        <v>53</v>
      </c>
      <c r="R9" s="257" t="s">
        <v>54</v>
      </c>
      <c r="S9" s="352" t="s">
        <v>55</v>
      </c>
      <c r="T9" s="133"/>
      <c r="U9" s="131"/>
      <c r="V9" s="141"/>
      <c r="W9" s="141"/>
      <c r="X9" s="141"/>
      <c r="Y9" s="141"/>
      <c r="Z9" s="141"/>
    </row>
    <row r="10" spans="1:26" ht="12.75" customHeight="1" x14ac:dyDescent="0.2">
      <c r="A10" s="142">
        <v>2010</v>
      </c>
      <c r="B10" s="143">
        <v>65004.36</v>
      </c>
      <c r="C10" s="144">
        <v>0</v>
      </c>
      <c r="D10" s="144">
        <v>0</v>
      </c>
      <c r="E10" s="144">
        <v>1271961.1399999999</v>
      </c>
      <c r="F10" s="144">
        <v>73968.009999999995</v>
      </c>
      <c r="G10" s="144">
        <v>335607.21</v>
      </c>
      <c r="H10" s="144">
        <v>4831088.16</v>
      </c>
      <c r="I10" s="144">
        <v>122492.53</v>
      </c>
      <c r="J10" s="144">
        <v>522101.54</v>
      </c>
      <c r="K10" s="144">
        <v>436908.89</v>
      </c>
      <c r="L10" s="144">
        <v>210983.77</v>
      </c>
      <c r="M10" s="144">
        <v>971.43</v>
      </c>
      <c r="N10" s="144">
        <v>3795.07</v>
      </c>
      <c r="O10" s="144">
        <v>304423.98</v>
      </c>
      <c r="P10" s="144">
        <v>126411.34</v>
      </c>
      <c r="Q10" s="144">
        <v>5.4</v>
      </c>
      <c r="R10" s="144">
        <v>1380.9</v>
      </c>
      <c r="S10" s="145">
        <f t="shared" ref="S10:S17" si="0">SUM(B10:R10)</f>
        <v>8307103.7300000004</v>
      </c>
      <c r="T10" s="146"/>
      <c r="U10" s="147"/>
      <c r="V10" s="147"/>
      <c r="W10" s="147"/>
      <c r="X10" s="147"/>
      <c r="Y10" s="147"/>
      <c r="Z10" s="147"/>
    </row>
    <row r="11" spans="1:26" ht="12.75" customHeight="1" x14ac:dyDescent="0.2">
      <c r="A11" s="142">
        <v>2011</v>
      </c>
      <c r="B11" s="148">
        <v>17581.774597658001</v>
      </c>
      <c r="C11" s="148">
        <v>0</v>
      </c>
      <c r="D11" s="148">
        <v>5.3719999999999999</v>
      </c>
      <c r="E11" s="148">
        <v>2139730.8319479898</v>
      </c>
      <c r="F11" s="148">
        <v>73002.440970421929</v>
      </c>
      <c r="G11" s="148">
        <v>495773.84981127724</v>
      </c>
      <c r="H11" s="148">
        <v>7890058.6272860775</v>
      </c>
      <c r="I11" s="148">
        <v>267292.89247260051</v>
      </c>
      <c r="J11" s="148">
        <v>716887.77282314049</v>
      </c>
      <c r="K11" s="148">
        <v>846486.94444827083</v>
      </c>
      <c r="L11" s="148">
        <v>496009.70972811495</v>
      </c>
      <c r="M11" s="148">
        <v>875.37359314645551</v>
      </c>
      <c r="N11" s="148">
        <v>6065.7504453176198</v>
      </c>
      <c r="O11" s="148">
        <v>573347.15357522038</v>
      </c>
      <c r="P11" s="148">
        <v>220748.70641658656</v>
      </c>
      <c r="Q11" s="148">
        <v>97.2136</v>
      </c>
      <c r="R11" s="148">
        <v>8933.0467999999983</v>
      </c>
      <c r="S11" s="149">
        <f t="shared" si="0"/>
        <v>13752897.460515821</v>
      </c>
      <c r="T11" s="146"/>
      <c r="U11" s="147"/>
      <c r="V11" s="147"/>
      <c r="W11" s="147"/>
      <c r="X11" s="147"/>
      <c r="Y11" s="147"/>
      <c r="Z11" s="147"/>
    </row>
    <row r="12" spans="1:26" ht="12.75" customHeight="1" x14ac:dyDescent="0.2">
      <c r="A12" s="142">
        <v>2012</v>
      </c>
      <c r="B12" s="148">
        <v>41446.94182</v>
      </c>
      <c r="C12" s="148">
        <v>0</v>
      </c>
      <c r="D12" s="148">
        <v>0</v>
      </c>
      <c r="E12" s="148">
        <v>1726128.7809758</v>
      </c>
      <c r="F12" s="148">
        <v>110411.20870999999</v>
      </c>
      <c r="G12" s="148">
        <v>597575.74426960002</v>
      </c>
      <c r="H12" s="148">
        <v>8090045.12663035</v>
      </c>
      <c r="I12" s="148">
        <v>259296.624660289</v>
      </c>
      <c r="J12" s="148">
        <v>898717.51024563902</v>
      </c>
      <c r="K12" s="148">
        <v>906350.61858029396</v>
      </c>
      <c r="L12" s="148">
        <v>590941.35103105498</v>
      </c>
      <c r="M12" s="148">
        <v>2222.5954300000003</v>
      </c>
      <c r="N12" s="148">
        <v>6346.6045640000002</v>
      </c>
      <c r="O12" s="148">
        <v>605837.02572000003</v>
      </c>
      <c r="P12" s="148">
        <v>519761.57210572896</v>
      </c>
      <c r="Q12" s="148">
        <v>104</v>
      </c>
      <c r="R12" s="148">
        <v>38.260529999999996</v>
      </c>
      <c r="S12" s="149">
        <f t="shared" si="0"/>
        <v>14355223.965272758</v>
      </c>
      <c r="T12" s="146"/>
      <c r="U12" s="147"/>
      <c r="V12" s="147"/>
      <c r="W12" s="147"/>
      <c r="X12" s="147"/>
      <c r="Y12" s="147"/>
      <c r="Z12" s="147"/>
    </row>
    <row r="13" spans="1:26" ht="12.75" customHeight="1" x14ac:dyDescent="0.2">
      <c r="A13" s="142">
        <v>2013</v>
      </c>
      <c r="B13" s="148">
        <v>26495.577989999998</v>
      </c>
      <c r="C13" s="148">
        <v>0</v>
      </c>
      <c r="D13" s="150">
        <v>31.172909999999998</v>
      </c>
      <c r="E13" s="148">
        <v>2041772.1745890006</v>
      </c>
      <c r="F13" s="148">
        <v>128428.1734</v>
      </c>
      <c r="G13" s="148">
        <v>766399.71069999994</v>
      </c>
      <c r="H13" s="148">
        <v>12186207.545661416</v>
      </c>
      <c r="I13" s="148">
        <v>397114.36626999988</v>
      </c>
      <c r="J13" s="148">
        <v>1045808.9327606001</v>
      </c>
      <c r="K13" s="148">
        <v>1230837.6030969997</v>
      </c>
      <c r="L13" s="148">
        <v>669545.35736624082</v>
      </c>
      <c r="M13" s="148">
        <v>6137.2458499999993</v>
      </c>
      <c r="N13" s="148">
        <v>6484.2622299999994</v>
      </c>
      <c r="O13" s="148">
        <v>805978.46555014991</v>
      </c>
      <c r="P13" s="148">
        <v>682228.25382739992</v>
      </c>
      <c r="Q13" s="148">
        <v>3557.4449050000003</v>
      </c>
      <c r="R13" s="148">
        <v>1086.73741</v>
      </c>
      <c r="S13" s="151">
        <f t="shared" si="0"/>
        <v>19998113.024516813</v>
      </c>
      <c r="T13" s="146"/>
      <c r="U13" s="147"/>
      <c r="V13" s="147"/>
      <c r="W13" s="147"/>
      <c r="X13" s="147"/>
      <c r="Y13" s="147"/>
      <c r="Z13" s="147"/>
    </row>
    <row r="14" spans="1:26" ht="12.75" customHeight="1" x14ac:dyDescent="0.2">
      <c r="A14" s="142">
        <v>2014</v>
      </c>
      <c r="B14" s="148">
        <v>67489.101689999996</v>
      </c>
      <c r="C14" s="148">
        <v>0</v>
      </c>
      <c r="D14" s="148">
        <v>20.914650000000002</v>
      </c>
      <c r="E14" s="148">
        <v>2690740.9370669997</v>
      </c>
      <c r="F14" s="148">
        <v>164897.18524000002</v>
      </c>
      <c r="G14" s="148">
        <v>1093457.3364230101</v>
      </c>
      <c r="H14" s="148">
        <v>15229342.840789903</v>
      </c>
      <c r="I14" s="148">
        <v>542636.27697591984</v>
      </c>
      <c r="J14" s="148">
        <v>1148510.3725733499</v>
      </c>
      <c r="K14" s="148">
        <v>1631900.2106700002</v>
      </c>
      <c r="L14" s="148">
        <v>769434.36368116306</v>
      </c>
      <c r="M14" s="148">
        <v>1221.5768899999998</v>
      </c>
      <c r="N14" s="148">
        <v>9969.4745899999998</v>
      </c>
      <c r="O14" s="148">
        <v>1016449.1694149999</v>
      </c>
      <c r="P14" s="148">
        <v>918378.83938000014</v>
      </c>
      <c r="Q14" s="148">
        <v>1235.7892100000001</v>
      </c>
      <c r="R14" s="148">
        <v>1404.2542799999999</v>
      </c>
      <c r="S14" s="151">
        <f t="shared" si="0"/>
        <v>25287088.643525347</v>
      </c>
      <c r="T14" s="146"/>
      <c r="U14" s="147"/>
      <c r="V14" s="147"/>
      <c r="W14" s="147"/>
      <c r="X14" s="147"/>
      <c r="Y14" s="147"/>
      <c r="Z14" s="147"/>
    </row>
    <row r="15" spans="1:26" ht="12.75" customHeight="1" x14ac:dyDescent="0.2">
      <c r="A15" s="142">
        <v>2015</v>
      </c>
      <c r="B15" s="148">
        <v>81444.888490000012</v>
      </c>
      <c r="C15" s="148">
        <v>0</v>
      </c>
      <c r="D15" s="148">
        <v>19.355360000000001</v>
      </c>
      <c r="E15" s="148">
        <v>3179260.5777157396</v>
      </c>
      <c r="F15" s="148">
        <v>190172.11756000001</v>
      </c>
      <c r="G15" s="148">
        <v>1451985.6330900001</v>
      </c>
      <c r="H15" s="148">
        <v>19501727.506477319</v>
      </c>
      <c r="I15" s="148">
        <v>615195.9042600001</v>
      </c>
      <c r="J15" s="148">
        <v>1343038.0511877988</v>
      </c>
      <c r="K15" s="148">
        <v>2506814.9948899997</v>
      </c>
      <c r="L15" s="148">
        <v>970960.60162132164</v>
      </c>
      <c r="M15" s="148">
        <v>10875.680080000002</v>
      </c>
      <c r="N15" s="148">
        <v>12540.304650000002</v>
      </c>
      <c r="O15" s="148">
        <v>1523851.6061200008</v>
      </c>
      <c r="P15" s="148">
        <v>1218490.2036446324</v>
      </c>
      <c r="Q15" s="148">
        <v>1123.6686599999998</v>
      </c>
      <c r="R15" s="148">
        <v>843.71053000000006</v>
      </c>
      <c r="S15" s="151">
        <f t="shared" si="0"/>
        <v>32608344.804336816</v>
      </c>
      <c r="T15" s="146"/>
      <c r="U15" s="147"/>
      <c r="V15" s="147"/>
      <c r="W15" s="147"/>
      <c r="X15" s="147"/>
      <c r="Y15" s="147"/>
      <c r="Z15" s="147"/>
    </row>
    <row r="16" spans="1:26" ht="12.75" customHeight="1" x14ac:dyDescent="0.2">
      <c r="A16" s="142">
        <v>2016</v>
      </c>
      <c r="B16" s="148">
        <v>121486.37623000001</v>
      </c>
      <c r="C16" s="148">
        <v>0</v>
      </c>
      <c r="D16" s="148">
        <v>16.82274</v>
      </c>
      <c r="E16" s="148">
        <v>3316505.4276199974</v>
      </c>
      <c r="F16" s="148">
        <v>189916.64181999999</v>
      </c>
      <c r="G16" s="148">
        <v>2208029.7563099992</v>
      </c>
      <c r="H16" s="148">
        <v>24288777.113621093</v>
      </c>
      <c r="I16" s="148">
        <v>1298054.4997900005</v>
      </c>
      <c r="J16" s="148">
        <v>1888213.0786400014</v>
      </c>
      <c r="K16" s="148">
        <v>3514378.6694800006</v>
      </c>
      <c r="L16" s="148">
        <v>1173412.7978389999</v>
      </c>
      <c r="M16" s="148">
        <v>13371.691859999999</v>
      </c>
      <c r="N16" s="148">
        <v>15413.729125</v>
      </c>
      <c r="O16" s="148">
        <v>2225262.3733250368</v>
      </c>
      <c r="P16" s="148">
        <v>1421460.1205714254</v>
      </c>
      <c r="Q16" s="148">
        <v>1245.43471</v>
      </c>
      <c r="R16" s="148">
        <v>0</v>
      </c>
      <c r="S16" s="151">
        <f t="shared" si="0"/>
        <v>41675544.533681564</v>
      </c>
      <c r="T16" s="146"/>
      <c r="U16" s="147"/>
      <c r="V16" s="147"/>
      <c r="W16" s="147"/>
      <c r="X16" s="147"/>
      <c r="Y16" s="147"/>
      <c r="Z16" s="147"/>
    </row>
    <row r="17" spans="1:26" ht="12.75" customHeight="1" x14ac:dyDescent="0.2">
      <c r="A17" s="142">
        <v>2017</v>
      </c>
      <c r="B17" s="148">
        <v>112189.99684000001</v>
      </c>
      <c r="C17" s="148">
        <v>0</v>
      </c>
      <c r="D17" s="148">
        <v>0</v>
      </c>
      <c r="E17" s="148">
        <v>4107670.2530279951</v>
      </c>
      <c r="F17" s="148">
        <v>573746.06450999994</v>
      </c>
      <c r="G17" s="148">
        <v>3218161.1251980006</v>
      </c>
      <c r="H17" s="148">
        <v>29678995.750987064</v>
      </c>
      <c r="I17" s="148">
        <v>1404147.5945710004</v>
      </c>
      <c r="J17" s="148">
        <v>1976263.4074669986</v>
      </c>
      <c r="K17" s="148">
        <v>3665802.650979999</v>
      </c>
      <c r="L17" s="148">
        <v>1819763.9023489996</v>
      </c>
      <c r="M17" s="148">
        <v>21057.412389999998</v>
      </c>
      <c r="N17" s="148">
        <v>23681.11391</v>
      </c>
      <c r="O17" s="148">
        <v>3050445.8585999995</v>
      </c>
      <c r="P17" s="148">
        <v>1789976.1598368108</v>
      </c>
      <c r="Q17" s="148">
        <v>1367.10745</v>
      </c>
      <c r="R17" s="148">
        <v>2047.2192299999999</v>
      </c>
      <c r="S17" s="151">
        <f t="shared" si="0"/>
        <v>51445315.617346875</v>
      </c>
      <c r="T17" s="152"/>
      <c r="U17" s="147"/>
      <c r="V17" s="147"/>
      <c r="W17" s="147"/>
      <c r="X17" s="147"/>
      <c r="Y17" s="147"/>
      <c r="Z17" s="147"/>
    </row>
    <row r="18" spans="1:26" ht="12.75" customHeight="1" x14ac:dyDescent="0.2">
      <c r="A18" s="142">
        <v>2018</v>
      </c>
      <c r="B18" s="128" t="e">
        <v>#N/A</v>
      </c>
      <c r="C18" s="128" t="e">
        <v>#N/A</v>
      </c>
      <c r="D18" s="128" t="e">
        <v>#N/A</v>
      </c>
      <c r="E18" s="128" t="e">
        <v>#N/A</v>
      </c>
      <c r="F18" s="128" t="e">
        <v>#N/A</v>
      </c>
      <c r="G18" s="128" t="e">
        <v>#N/A</v>
      </c>
      <c r="H18" s="128" t="e">
        <v>#N/A</v>
      </c>
      <c r="I18" s="128" t="e">
        <v>#N/A</v>
      </c>
      <c r="J18" s="128" t="e">
        <v>#N/A</v>
      </c>
      <c r="K18" s="128" t="e">
        <v>#N/A</v>
      </c>
      <c r="L18" s="128" t="e">
        <v>#N/A</v>
      </c>
      <c r="M18" s="128" t="e">
        <v>#N/A</v>
      </c>
      <c r="N18" s="128" t="e">
        <v>#N/A</v>
      </c>
      <c r="O18" s="128" t="e">
        <v>#N/A</v>
      </c>
      <c r="P18" s="128" t="e">
        <v>#N/A</v>
      </c>
      <c r="Q18" s="128" t="e">
        <v>#N/A</v>
      </c>
      <c r="R18" s="128" t="e">
        <v>#N/A</v>
      </c>
      <c r="S18" s="349" t="e">
        <v>#N/A</v>
      </c>
      <c r="T18" s="153"/>
      <c r="U18" s="147"/>
      <c r="V18" s="147"/>
      <c r="W18" s="147"/>
      <c r="X18" s="147"/>
      <c r="Y18" s="147"/>
      <c r="Z18" s="147"/>
    </row>
    <row r="19" spans="1:26" ht="12.75" customHeight="1" x14ac:dyDescent="0.2">
      <c r="A19" s="142">
        <v>2019</v>
      </c>
      <c r="B19" s="128" t="e">
        <v>#N/A</v>
      </c>
      <c r="C19" s="128" t="e">
        <v>#N/A</v>
      </c>
      <c r="D19" s="128" t="e">
        <v>#N/A</v>
      </c>
      <c r="E19" s="128" t="e">
        <v>#N/A</v>
      </c>
      <c r="F19" s="128" t="e">
        <v>#N/A</v>
      </c>
      <c r="G19" s="128" t="e">
        <v>#N/A</v>
      </c>
      <c r="H19" s="128" t="e">
        <v>#N/A</v>
      </c>
      <c r="I19" s="128" t="e">
        <v>#N/A</v>
      </c>
      <c r="J19" s="128" t="e">
        <v>#N/A</v>
      </c>
      <c r="K19" s="128" t="e">
        <v>#N/A</v>
      </c>
      <c r="L19" s="128" t="e">
        <v>#N/A</v>
      </c>
      <c r="M19" s="128" t="e">
        <v>#N/A</v>
      </c>
      <c r="N19" s="128" t="e">
        <v>#N/A</v>
      </c>
      <c r="O19" s="128" t="e">
        <v>#N/A</v>
      </c>
      <c r="P19" s="128" t="e">
        <v>#N/A</v>
      </c>
      <c r="Q19" s="128" t="e">
        <v>#N/A</v>
      </c>
      <c r="R19" s="128" t="e">
        <v>#N/A</v>
      </c>
      <c r="S19" s="349" t="e">
        <v>#N/A</v>
      </c>
      <c r="T19" s="153"/>
      <c r="U19" s="147"/>
      <c r="V19" s="147"/>
      <c r="W19" s="147"/>
      <c r="X19" s="147"/>
      <c r="Y19" s="147"/>
      <c r="Z19" s="147"/>
    </row>
    <row r="20" spans="1:26" ht="12.75" customHeight="1" x14ac:dyDescent="0.2">
      <c r="A20" s="142">
        <v>2020</v>
      </c>
      <c r="B20" s="128" t="e">
        <v>#N/A</v>
      </c>
      <c r="C20" s="128" t="e">
        <v>#N/A</v>
      </c>
      <c r="D20" s="128" t="e">
        <v>#N/A</v>
      </c>
      <c r="E20" s="128" t="e">
        <v>#N/A</v>
      </c>
      <c r="F20" s="128" t="e">
        <v>#N/A</v>
      </c>
      <c r="G20" s="128" t="e">
        <v>#N/A</v>
      </c>
      <c r="H20" s="128" t="e">
        <v>#N/A</v>
      </c>
      <c r="I20" s="128" t="e">
        <v>#N/A</v>
      </c>
      <c r="J20" s="128" t="e">
        <v>#N/A</v>
      </c>
      <c r="K20" s="128" t="e">
        <v>#N/A</v>
      </c>
      <c r="L20" s="128" t="e">
        <v>#N/A</v>
      </c>
      <c r="M20" s="128" t="e">
        <v>#N/A</v>
      </c>
      <c r="N20" s="128" t="e">
        <v>#N/A</v>
      </c>
      <c r="O20" s="128" t="e">
        <v>#N/A</v>
      </c>
      <c r="P20" s="128" t="e">
        <v>#N/A</v>
      </c>
      <c r="Q20" s="128" t="e">
        <v>#N/A</v>
      </c>
      <c r="R20" s="128" t="e">
        <v>#N/A</v>
      </c>
      <c r="S20" s="349" t="e">
        <v>#N/A</v>
      </c>
      <c r="T20" s="153"/>
      <c r="U20" s="147"/>
      <c r="V20" s="147"/>
      <c r="W20" s="147"/>
      <c r="X20" s="147"/>
      <c r="Y20" s="147"/>
      <c r="Z20" s="147"/>
    </row>
    <row r="21" spans="1:26" ht="12.75" customHeight="1" x14ac:dyDescent="0.2">
      <c r="A21" s="142">
        <v>2021</v>
      </c>
      <c r="B21" s="128" t="e">
        <v>#N/A</v>
      </c>
      <c r="C21" s="128" t="e">
        <v>#N/A</v>
      </c>
      <c r="D21" s="128" t="e">
        <v>#N/A</v>
      </c>
      <c r="E21" s="128" t="e">
        <v>#N/A</v>
      </c>
      <c r="F21" s="128" t="e">
        <v>#N/A</v>
      </c>
      <c r="G21" s="128" t="e">
        <v>#N/A</v>
      </c>
      <c r="H21" s="128" t="e">
        <v>#N/A</v>
      </c>
      <c r="I21" s="128" t="e">
        <v>#N/A</v>
      </c>
      <c r="J21" s="128" t="e">
        <v>#N/A</v>
      </c>
      <c r="K21" s="128" t="e">
        <v>#N/A</v>
      </c>
      <c r="L21" s="128" t="e">
        <v>#N/A</v>
      </c>
      <c r="M21" s="128" t="e">
        <v>#N/A</v>
      </c>
      <c r="N21" s="128" t="e">
        <v>#N/A</v>
      </c>
      <c r="O21" s="128" t="e">
        <v>#N/A</v>
      </c>
      <c r="P21" s="128" t="e">
        <v>#N/A</v>
      </c>
      <c r="Q21" s="128" t="e">
        <v>#N/A</v>
      </c>
      <c r="R21" s="128" t="e">
        <v>#N/A</v>
      </c>
      <c r="S21" s="349" t="e">
        <v>#N/A</v>
      </c>
      <c r="T21" s="35"/>
      <c r="U21" s="147"/>
      <c r="V21" s="147"/>
      <c r="W21" s="147"/>
      <c r="X21" s="147"/>
      <c r="Y21" s="147"/>
      <c r="Z21" s="147"/>
    </row>
    <row r="22" spans="1:26" ht="12.75" customHeight="1" x14ac:dyDescent="0.2">
      <c r="A22" s="142">
        <v>2022</v>
      </c>
      <c r="B22" s="128" t="e">
        <v>#N/A</v>
      </c>
      <c r="C22" s="128" t="e">
        <v>#N/A</v>
      </c>
      <c r="D22" s="128" t="e">
        <v>#N/A</v>
      </c>
      <c r="E22" s="128" t="e">
        <v>#N/A</v>
      </c>
      <c r="F22" s="128" t="e">
        <v>#N/A</v>
      </c>
      <c r="G22" s="128" t="e">
        <v>#N/A</v>
      </c>
      <c r="H22" s="128" t="e">
        <v>#N/A</v>
      </c>
      <c r="I22" s="128" t="e">
        <v>#N/A</v>
      </c>
      <c r="J22" s="128" t="e">
        <v>#N/A</v>
      </c>
      <c r="K22" s="128" t="e">
        <v>#N/A</v>
      </c>
      <c r="L22" s="128" t="e">
        <v>#N/A</v>
      </c>
      <c r="M22" s="128" t="e">
        <v>#N/A</v>
      </c>
      <c r="N22" s="128" t="e">
        <v>#N/A</v>
      </c>
      <c r="O22" s="128" t="e">
        <v>#N/A</v>
      </c>
      <c r="P22" s="128" t="e">
        <v>#N/A</v>
      </c>
      <c r="Q22" s="128" t="e">
        <v>#N/A</v>
      </c>
      <c r="R22" s="128" t="e">
        <v>#N/A</v>
      </c>
      <c r="S22" s="349" t="e">
        <v>#N/A</v>
      </c>
      <c r="T22" s="35"/>
      <c r="U22" s="147"/>
      <c r="V22" s="147"/>
      <c r="W22" s="147"/>
      <c r="X22" s="147"/>
      <c r="Y22" s="147"/>
      <c r="Z22" s="147"/>
    </row>
    <row r="23" spans="1:26" ht="12.75" customHeight="1" x14ac:dyDescent="0.2">
      <c r="A23" s="142">
        <v>2023</v>
      </c>
      <c r="B23" s="128" t="e">
        <v>#N/A</v>
      </c>
      <c r="C23" s="128" t="e">
        <v>#N/A</v>
      </c>
      <c r="D23" s="128" t="e">
        <v>#N/A</v>
      </c>
      <c r="E23" s="128" t="e">
        <v>#N/A</v>
      </c>
      <c r="F23" s="128" t="e">
        <v>#N/A</v>
      </c>
      <c r="G23" s="128" t="e">
        <v>#N/A</v>
      </c>
      <c r="H23" s="128" t="e">
        <v>#N/A</v>
      </c>
      <c r="I23" s="128" t="e">
        <v>#N/A</v>
      </c>
      <c r="J23" s="128" t="e">
        <v>#N/A</v>
      </c>
      <c r="K23" s="128" t="e">
        <v>#N/A</v>
      </c>
      <c r="L23" s="128" t="e">
        <v>#N/A</v>
      </c>
      <c r="M23" s="128" t="e">
        <v>#N/A</v>
      </c>
      <c r="N23" s="128" t="e">
        <v>#N/A</v>
      </c>
      <c r="O23" s="128" t="e">
        <v>#N/A</v>
      </c>
      <c r="P23" s="128" t="e">
        <v>#N/A</v>
      </c>
      <c r="Q23" s="128" t="e">
        <v>#N/A</v>
      </c>
      <c r="R23" s="128" t="e">
        <v>#N/A</v>
      </c>
      <c r="S23" s="349" t="e">
        <v>#N/A</v>
      </c>
      <c r="T23" s="35"/>
      <c r="U23" s="147"/>
      <c r="V23" s="147"/>
      <c r="W23" s="147"/>
      <c r="X23" s="147"/>
      <c r="Y23" s="147"/>
      <c r="Z23" s="147"/>
    </row>
    <row r="24" spans="1:26" ht="12.75" customHeight="1" x14ac:dyDescent="0.2">
      <c r="A24" s="142">
        <v>2024</v>
      </c>
      <c r="B24" s="128" t="e">
        <v>#N/A</v>
      </c>
      <c r="C24" s="128" t="e">
        <v>#N/A</v>
      </c>
      <c r="D24" s="128" t="e">
        <v>#N/A</v>
      </c>
      <c r="E24" s="128" t="e">
        <v>#N/A</v>
      </c>
      <c r="F24" s="128" t="e">
        <v>#N/A</v>
      </c>
      <c r="G24" s="128" t="e">
        <v>#N/A</v>
      </c>
      <c r="H24" s="128" t="e">
        <v>#N/A</v>
      </c>
      <c r="I24" s="128" t="e">
        <v>#N/A</v>
      </c>
      <c r="J24" s="128" t="e">
        <v>#N/A</v>
      </c>
      <c r="K24" s="128" t="e">
        <v>#N/A</v>
      </c>
      <c r="L24" s="128" t="e">
        <v>#N/A</v>
      </c>
      <c r="M24" s="128" t="e">
        <v>#N/A</v>
      </c>
      <c r="N24" s="128" t="e">
        <v>#N/A</v>
      </c>
      <c r="O24" s="128" t="e">
        <v>#N/A</v>
      </c>
      <c r="P24" s="128" t="e">
        <v>#N/A</v>
      </c>
      <c r="Q24" s="128" t="e">
        <v>#N/A</v>
      </c>
      <c r="R24" s="128" t="e">
        <v>#N/A</v>
      </c>
      <c r="S24" s="349" t="e">
        <v>#N/A</v>
      </c>
      <c r="T24" s="35"/>
      <c r="U24" s="147"/>
      <c r="V24" s="147"/>
      <c r="W24" s="147"/>
      <c r="X24" s="147"/>
      <c r="Y24" s="147"/>
      <c r="Z24" s="147"/>
    </row>
    <row r="25" spans="1:26" ht="12.75" customHeight="1" x14ac:dyDescent="0.2">
      <c r="A25" s="142">
        <v>2025</v>
      </c>
      <c r="B25" s="128" t="e">
        <v>#N/A</v>
      </c>
      <c r="C25" s="128" t="e">
        <v>#N/A</v>
      </c>
      <c r="D25" s="128" t="e">
        <v>#N/A</v>
      </c>
      <c r="E25" s="128" t="e">
        <v>#N/A</v>
      </c>
      <c r="F25" s="128" t="e">
        <v>#N/A</v>
      </c>
      <c r="G25" s="128" t="e">
        <v>#N/A</v>
      </c>
      <c r="H25" s="128" t="e">
        <v>#N/A</v>
      </c>
      <c r="I25" s="128" t="e">
        <v>#N/A</v>
      </c>
      <c r="J25" s="128" t="e">
        <v>#N/A</v>
      </c>
      <c r="K25" s="128" t="e">
        <v>#N/A</v>
      </c>
      <c r="L25" s="128" t="e">
        <v>#N/A</v>
      </c>
      <c r="M25" s="128" t="e">
        <v>#N/A</v>
      </c>
      <c r="N25" s="128" t="e">
        <v>#N/A</v>
      </c>
      <c r="O25" s="128" t="e">
        <v>#N/A</v>
      </c>
      <c r="P25" s="128" t="e">
        <v>#N/A</v>
      </c>
      <c r="Q25" s="128" t="e">
        <v>#N/A</v>
      </c>
      <c r="R25" s="128" t="e">
        <v>#N/A</v>
      </c>
      <c r="S25" s="349" t="e">
        <v>#N/A</v>
      </c>
      <c r="T25" s="35"/>
      <c r="U25" s="147"/>
      <c r="V25" s="147"/>
      <c r="W25" s="147"/>
      <c r="X25" s="147"/>
      <c r="Y25" s="147"/>
      <c r="Z25" s="147"/>
    </row>
    <row r="26" spans="1:26" ht="12.75" customHeight="1" x14ac:dyDescent="0.2">
      <c r="A26" s="142">
        <v>2026</v>
      </c>
      <c r="B26" s="128" t="e">
        <v>#N/A</v>
      </c>
      <c r="C26" s="128" t="e">
        <v>#N/A</v>
      </c>
      <c r="D26" s="128" t="e">
        <v>#N/A</v>
      </c>
      <c r="E26" s="128" t="e">
        <v>#N/A</v>
      </c>
      <c r="F26" s="128" t="e">
        <v>#N/A</v>
      </c>
      <c r="G26" s="128" t="e">
        <v>#N/A</v>
      </c>
      <c r="H26" s="128" t="e">
        <v>#N/A</v>
      </c>
      <c r="I26" s="128" t="e">
        <v>#N/A</v>
      </c>
      <c r="J26" s="128" t="e">
        <v>#N/A</v>
      </c>
      <c r="K26" s="128" t="e">
        <v>#N/A</v>
      </c>
      <c r="L26" s="128" t="e">
        <v>#N/A</v>
      </c>
      <c r="M26" s="128" t="e">
        <v>#N/A</v>
      </c>
      <c r="N26" s="128" t="e">
        <v>#N/A</v>
      </c>
      <c r="O26" s="128" t="e">
        <v>#N/A</v>
      </c>
      <c r="P26" s="128" t="e">
        <v>#N/A</v>
      </c>
      <c r="Q26" s="128" t="e">
        <v>#N/A</v>
      </c>
      <c r="R26" s="128" t="e">
        <v>#N/A</v>
      </c>
      <c r="S26" s="349" t="e">
        <v>#N/A</v>
      </c>
      <c r="T26" s="35"/>
      <c r="U26" s="147"/>
      <c r="V26" s="147"/>
      <c r="W26" s="147"/>
      <c r="X26" s="147"/>
      <c r="Y26" s="147"/>
      <c r="Z26" s="147"/>
    </row>
    <row r="27" spans="1:26" ht="12.75" customHeight="1" x14ac:dyDescent="0.2">
      <c r="A27" s="142">
        <v>2027</v>
      </c>
      <c r="B27" s="128" t="e">
        <v>#N/A</v>
      </c>
      <c r="C27" s="128" t="e">
        <v>#N/A</v>
      </c>
      <c r="D27" s="128" t="e">
        <v>#N/A</v>
      </c>
      <c r="E27" s="128" t="e">
        <v>#N/A</v>
      </c>
      <c r="F27" s="128" t="e">
        <v>#N/A</v>
      </c>
      <c r="G27" s="128" t="e">
        <v>#N/A</v>
      </c>
      <c r="H27" s="128" t="e">
        <v>#N/A</v>
      </c>
      <c r="I27" s="128" t="e">
        <v>#N/A</v>
      </c>
      <c r="J27" s="128" t="e">
        <v>#N/A</v>
      </c>
      <c r="K27" s="128" t="e">
        <v>#N/A</v>
      </c>
      <c r="L27" s="128" t="e">
        <v>#N/A</v>
      </c>
      <c r="M27" s="128" t="e">
        <v>#N/A</v>
      </c>
      <c r="N27" s="128" t="e">
        <v>#N/A</v>
      </c>
      <c r="O27" s="128" t="e">
        <v>#N/A</v>
      </c>
      <c r="P27" s="128" t="e">
        <v>#N/A</v>
      </c>
      <c r="Q27" s="128" t="e">
        <v>#N/A</v>
      </c>
      <c r="R27" s="128" t="e">
        <v>#N/A</v>
      </c>
      <c r="S27" s="349" t="e">
        <v>#N/A</v>
      </c>
      <c r="T27" s="35"/>
      <c r="U27" s="147"/>
      <c r="V27" s="147"/>
      <c r="W27" s="147"/>
      <c r="X27" s="147"/>
      <c r="Y27" s="147"/>
      <c r="Z27" s="147"/>
    </row>
    <row r="28" spans="1:26" ht="12.75" customHeight="1" x14ac:dyDescent="0.2">
      <c r="A28" s="142">
        <v>2028</v>
      </c>
      <c r="B28" s="128" t="e">
        <v>#N/A</v>
      </c>
      <c r="C28" s="128" t="e">
        <v>#N/A</v>
      </c>
      <c r="D28" s="128" t="e">
        <v>#N/A</v>
      </c>
      <c r="E28" s="128" t="e">
        <v>#N/A</v>
      </c>
      <c r="F28" s="128" t="e">
        <v>#N/A</v>
      </c>
      <c r="G28" s="128" t="e">
        <v>#N/A</v>
      </c>
      <c r="H28" s="128" t="e">
        <v>#N/A</v>
      </c>
      <c r="I28" s="128" t="e">
        <v>#N/A</v>
      </c>
      <c r="J28" s="128" t="e">
        <v>#N/A</v>
      </c>
      <c r="K28" s="128" t="e">
        <v>#N/A</v>
      </c>
      <c r="L28" s="128" t="e">
        <v>#N/A</v>
      </c>
      <c r="M28" s="128" t="e">
        <v>#N/A</v>
      </c>
      <c r="N28" s="128" t="e">
        <v>#N/A</v>
      </c>
      <c r="O28" s="128" t="e">
        <v>#N/A</v>
      </c>
      <c r="P28" s="128" t="e">
        <v>#N/A</v>
      </c>
      <c r="Q28" s="128" t="e">
        <v>#N/A</v>
      </c>
      <c r="R28" s="128" t="e">
        <v>#N/A</v>
      </c>
      <c r="S28" s="349" t="e">
        <v>#N/A</v>
      </c>
      <c r="T28" s="35"/>
      <c r="U28" s="147"/>
      <c r="V28" s="147"/>
      <c r="W28" s="147"/>
      <c r="X28" s="147"/>
      <c r="Y28" s="147"/>
      <c r="Z28" s="147"/>
    </row>
    <row r="29" spans="1:26" ht="12.75" customHeight="1" x14ac:dyDescent="0.2">
      <c r="A29" s="142">
        <v>2029</v>
      </c>
      <c r="B29" s="128" t="e">
        <v>#N/A</v>
      </c>
      <c r="C29" s="128" t="e">
        <v>#N/A</v>
      </c>
      <c r="D29" s="128" t="e">
        <v>#N/A</v>
      </c>
      <c r="E29" s="128" t="e">
        <v>#N/A</v>
      </c>
      <c r="F29" s="128" t="e">
        <v>#N/A</v>
      </c>
      <c r="G29" s="128" t="e">
        <v>#N/A</v>
      </c>
      <c r="H29" s="128" t="e">
        <v>#N/A</v>
      </c>
      <c r="I29" s="128" t="e">
        <v>#N/A</v>
      </c>
      <c r="J29" s="128" t="e">
        <v>#N/A</v>
      </c>
      <c r="K29" s="128" t="e">
        <v>#N/A</v>
      </c>
      <c r="L29" s="128" t="e">
        <v>#N/A</v>
      </c>
      <c r="M29" s="128" t="e">
        <v>#N/A</v>
      </c>
      <c r="N29" s="128" t="e">
        <v>#N/A</v>
      </c>
      <c r="O29" s="128" t="e">
        <v>#N/A</v>
      </c>
      <c r="P29" s="128" t="e">
        <v>#N/A</v>
      </c>
      <c r="Q29" s="128" t="e">
        <v>#N/A</v>
      </c>
      <c r="R29" s="128" t="e">
        <v>#N/A</v>
      </c>
      <c r="S29" s="349" t="e">
        <v>#N/A</v>
      </c>
      <c r="T29" s="35"/>
      <c r="U29" s="147"/>
      <c r="V29" s="147"/>
      <c r="W29" s="147"/>
      <c r="X29" s="147"/>
      <c r="Y29" s="147"/>
      <c r="Z29" s="147"/>
    </row>
    <row r="30" spans="1:26" ht="12.75" customHeight="1" x14ac:dyDescent="0.2">
      <c r="A30" s="142">
        <v>2030</v>
      </c>
      <c r="B30" s="128" t="e">
        <v>#N/A</v>
      </c>
      <c r="C30" s="128" t="e">
        <v>#N/A</v>
      </c>
      <c r="D30" s="128" t="e">
        <v>#N/A</v>
      </c>
      <c r="E30" s="128" t="e">
        <v>#N/A</v>
      </c>
      <c r="F30" s="128" t="e">
        <v>#N/A</v>
      </c>
      <c r="G30" s="128" t="e">
        <v>#N/A</v>
      </c>
      <c r="H30" s="128" t="e">
        <v>#N/A</v>
      </c>
      <c r="I30" s="128" t="e">
        <v>#N/A</v>
      </c>
      <c r="J30" s="128" t="e">
        <v>#N/A</v>
      </c>
      <c r="K30" s="128" t="e">
        <v>#N/A</v>
      </c>
      <c r="L30" s="128" t="e">
        <v>#N/A</v>
      </c>
      <c r="M30" s="128" t="e">
        <v>#N/A</v>
      </c>
      <c r="N30" s="128" t="e">
        <v>#N/A</v>
      </c>
      <c r="O30" s="128" t="e">
        <v>#N/A</v>
      </c>
      <c r="P30" s="128" t="e">
        <v>#N/A</v>
      </c>
      <c r="Q30" s="128" t="e">
        <v>#N/A</v>
      </c>
      <c r="R30" s="128" t="e">
        <v>#N/A</v>
      </c>
      <c r="S30" s="349" t="e">
        <v>#N/A</v>
      </c>
      <c r="T30" s="35"/>
      <c r="U30" s="147"/>
      <c r="V30" s="147"/>
      <c r="W30" s="147"/>
      <c r="X30" s="147"/>
      <c r="Y30" s="147"/>
      <c r="Z30" s="147"/>
    </row>
    <row r="31" spans="1:26" ht="12.75" customHeight="1" x14ac:dyDescent="0.2">
      <c r="A31" s="142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35"/>
      <c r="U31" s="147"/>
      <c r="V31" s="147"/>
      <c r="W31" s="147"/>
      <c r="X31" s="147"/>
      <c r="Y31" s="147"/>
      <c r="Z31" s="147"/>
    </row>
    <row r="32" spans="1:26" ht="12.75" customHeight="1" x14ac:dyDescent="0.2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35"/>
      <c r="U32" s="147"/>
      <c r="V32" s="147"/>
      <c r="W32" s="147"/>
      <c r="X32" s="147"/>
      <c r="Y32" s="147"/>
      <c r="Z32" s="147"/>
    </row>
    <row r="33" spans="1:26" ht="12.75" customHeight="1" x14ac:dyDescent="0.2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35"/>
      <c r="U33" s="147"/>
      <c r="V33" s="147"/>
      <c r="W33" s="147"/>
      <c r="X33" s="147"/>
      <c r="Y33" s="147"/>
      <c r="Z33" s="147"/>
    </row>
    <row r="34" spans="1:26" ht="12.75" customHeight="1" x14ac:dyDescent="0.2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35"/>
      <c r="U34" s="147"/>
      <c r="V34" s="147"/>
      <c r="W34" s="147"/>
      <c r="X34" s="147"/>
      <c r="Y34" s="147"/>
      <c r="Z34" s="147"/>
    </row>
    <row r="35" spans="1:26" ht="12.75" customHeight="1" x14ac:dyDescent="0.2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35"/>
      <c r="U35" s="147"/>
      <c r="V35" s="147"/>
      <c r="W35" s="147"/>
      <c r="X35" s="147"/>
      <c r="Y35" s="147"/>
      <c r="Z35" s="147"/>
    </row>
    <row r="36" spans="1:26" ht="12.75" customHeight="1" x14ac:dyDescent="0.2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35"/>
      <c r="U36" s="147"/>
      <c r="V36" s="147"/>
      <c r="W36" s="147"/>
      <c r="X36" s="147"/>
      <c r="Y36" s="147"/>
      <c r="Z36" s="147"/>
    </row>
    <row r="37" spans="1:26" ht="12.75" customHeight="1" x14ac:dyDescent="0.2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35"/>
      <c r="U37" s="147"/>
      <c r="V37" s="147"/>
      <c r="W37" s="147"/>
      <c r="X37" s="147"/>
      <c r="Y37" s="147"/>
      <c r="Z37" s="147"/>
    </row>
    <row r="38" spans="1:26" ht="12.75" customHeight="1" x14ac:dyDescent="0.2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35"/>
      <c r="U38" s="147"/>
      <c r="V38" s="147"/>
      <c r="W38" s="147"/>
      <c r="X38" s="147"/>
      <c r="Y38" s="147"/>
      <c r="Z38" s="147"/>
    </row>
    <row r="39" spans="1:26" ht="12.75" customHeight="1" x14ac:dyDescent="0.2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35"/>
      <c r="U39" s="147"/>
      <c r="V39" s="147"/>
      <c r="W39" s="147"/>
      <c r="X39" s="147"/>
      <c r="Y39" s="147"/>
      <c r="Z39" s="147"/>
    </row>
    <row r="40" spans="1:26" ht="12.75" customHeight="1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35"/>
      <c r="U40" s="147"/>
      <c r="V40" s="147"/>
      <c r="W40" s="147"/>
      <c r="X40" s="147"/>
      <c r="Y40" s="147"/>
      <c r="Z40" s="147"/>
    </row>
    <row r="41" spans="1:26" ht="12.75" customHeight="1" x14ac:dyDescent="0.2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35"/>
      <c r="U41" s="147"/>
      <c r="V41" s="147"/>
      <c r="W41" s="147"/>
      <c r="X41" s="147"/>
      <c r="Y41" s="147"/>
      <c r="Z41" s="147"/>
    </row>
    <row r="42" spans="1:26" ht="12.75" customHeight="1" x14ac:dyDescent="0.2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35"/>
      <c r="U42" s="147"/>
      <c r="V42" s="147"/>
      <c r="W42" s="147"/>
      <c r="X42" s="147"/>
      <c r="Y42" s="147"/>
      <c r="Z42" s="147"/>
    </row>
    <row r="43" spans="1:26" ht="12.75" customHeight="1" x14ac:dyDescent="0.2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35"/>
      <c r="U43" s="147"/>
      <c r="V43" s="147"/>
      <c r="W43" s="147"/>
      <c r="X43" s="147"/>
      <c r="Y43" s="147"/>
      <c r="Z43" s="147"/>
    </row>
    <row r="44" spans="1:26" ht="12.75" customHeight="1" x14ac:dyDescent="0.2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35"/>
      <c r="U44" s="147"/>
      <c r="V44" s="147"/>
      <c r="W44" s="147"/>
      <c r="X44" s="147"/>
      <c r="Y44" s="147"/>
      <c r="Z44" s="147"/>
    </row>
    <row r="45" spans="1:26" ht="12.75" customHeight="1" x14ac:dyDescent="0.2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35"/>
      <c r="U45" s="147"/>
      <c r="V45" s="147"/>
      <c r="W45" s="147"/>
      <c r="X45" s="147"/>
      <c r="Y45" s="147"/>
      <c r="Z45" s="147"/>
    </row>
    <row r="46" spans="1:26" ht="12.75" customHeight="1" x14ac:dyDescent="0.2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35"/>
      <c r="U46" s="147"/>
      <c r="V46" s="147"/>
      <c r="W46" s="147"/>
      <c r="X46" s="147"/>
      <c r="Y46" s="147"/>
      <c r="Z46" s="147"/>
    </row>
    <row r="47" spans="1:26" ht="12.75" customHeight="1" x14ac:dyDescent="0.2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35"/>
      <c r="U47" s="147"/>
      <c r="V47" s="147"/>
      <c r="W47" s="147"/>
      <c r="X47" s="147"/>
      <c r="Y47" s="147"/>
      <c r="Z47" s="147"/>
    </row>
    <row r="48" spans="1:26" ht="12.75" customHeight="1" x14ac:dyDescent="0.2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35"/>
      <c r="U48" s="147"/>
      <c r="V48" s="147"/>
      <c r="W48" s="147"/>
      <c r="X48" s="147"/>
      <c r="Y48" s="147"/>
      <c r="Z48" s="147"/>
    </row>
    <row r="49" spans="1:26" ht="12.75" customHeight="1" x14ac:dyDescent="0.2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35"/>
      <c r="U49" s="147"/>
      <c r="V49" s="147"/>
      <c r="W49" s="147"/>
      <c r="X49" s="147"/>
      <c r="Y49" s="147"/>
      <c r="Z49" s="147"/>
    </row>
    <row r="50" spans="1:26" ht="12.75" customHeight="1" x14ac:dyDescent="0.2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35"/>
      <c r="U50" s="147"/>
      <c r="V50" s="147"/>
      <c r="W50" s="147"/>
      <c r="X50" s="147"/>
      <c r="Y50" s="147"/>
      <c r="Z50" s="147"/>
    </row>
    <row r="51" spans="1:26" ht="12.75" customHeight="1" x14ac:dyDescent="0.2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35"/>
      <c r="U51" s="147"/>
      <c r="V51" s="147"/>
      <c r="W51" s="147"/>
      <c r="X51" s="147"/>
      <c r="Y51" s="147"/>
      <c r="Z51" s="147"/>
    </row>
    <row r="52" spans="1:26" ht="12.75" customHeight="1" x14ac:dyDescent="0.2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35"/>
      <c r="U52" s="147"/>
      <c r="V52" s="147"/>
      <c r="W52" s="147"/>
      <c r="X52" s="147"/>
      <c r="Y52" s="147"/>
      <c r="Z52" s="147"/>
    </row>
    <row r="53" spans="1:26" ht="12.75" customHeight="1" x14ac:dyDescent="0.2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35"/>
      <c r="U53" s="147"/>
      <c r="V53" s="147"/>
      <c r="W53" s="147"/>
      <c r="X53" s="147"/>
      <c r="Y53" s="147"/>
      <c r="Z53" s="147"/>
    </row>
    <row r="54" spans="1:26" ht="12.75" customHeight="1" x14ac:dyDescent="0.2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35"/>
      <c r="U54" s="147"/>
      <c r="V54" s="147"/>
      <c r="W54" s="147"/>
      <c r="X54" s="147"/>
      <c r="Y54" s="147"/>
      <c r="Z54" s="147"/>
    </row>
    <row r="55" spans="1:26" ht="12.75" customHeight="1" x14ac:dyDescent="0.2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35"/>
      <c r="U55" s="147"/>
      <c r="V55" s="147"/>
      <c r="W55" s="147"/>
      <c r="X55" s="147"/>
      <c r="Y55" s="147"/>
      <c r="Z55" s="147"/>
    </row>
    <row r="56" spans="1:26" ht="12.75" customHeight="1" x14ac:dyDescent="0.2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35"/>
      <c r="U56" s="147"/>
      <c r="V56" s="147"/>
      <c r="W56" s="147"/>
      <c r="X56" s="147"/>
      <c r="Y56" s="147"/>
      <c r="Z56" s="147"/>
    </row>
    <row r="57" spans="1:26" ht="12.75" customHeight="1" x14ac:dyDescent="0.2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35"/>
      <c r="U57" s="147"/>
      <c r="V57" s="147"/>
      <c r="W57" s="147"/>
      <c r="X57" s="147"/>
      <c r="Y57" s="147"/>
      <c r="Z57" s="147"/>
    </row>
    <row r="58" spans="1:26" ht="12.75" customHeight="1" x14ac:dyDescent="0.2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35"/>
      <c r="U58" s="147"/>
      <c r="V58" s="147"/>
      <c r="W58" s="147"/>
      <c r="X58" s="147"/>
      <c r="Y58" s="147"/>
      <c r="Z58" s="147"/>
    </row>
    <row r="59" spans="1:26" ht="12.75" customHeight="1" x14ac:dyDescent="0.2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35"/>
      <c r="U59" s="147"/>
      <c r="V59" s="147"/>
      <c r="W59" s="147"/>
      <c r="X59" s="147"/>
      <c r="Y59" s="147"/>
      <c r="Z59" s="147"/>
    </row>
    <row r="60" spans="1:26" ht="12.75" customHeight="1" x14ac:dyDescent="0.2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35"/>
      <c r="U60" s="147"/>
      <c r="V60" s="147"/>
      <c r="W60" s="147"/>
      <c r="X60" s="147"/>
      <c r="Y60" s="147"/>
      <c r="Z60" s="147"/>
    </row>
    <row r="61" spans="1:26" ht="12.75" customHeight="1" x14ac:dyDescent="0.2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35"/>
      <c r="U61" s="147"/>
      <c r="V61" s="147"/>
      <c r="W61" s="147"/>
      <c r="X61" s="147"/>
      <c r="Y61" s="147"/>
      <c r="Z61" s="147"/>
    </row>
    <row r="62" spans="1:26" ht="12.75" customHeight="1" x14ac:dyDescent="0.2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35"/>
      <c r="U62" s="147"/>
      <c r="V62" s="147"/>
      <c r="W62" s="147"/>
      <c r="X62" s="147"/>
      <c r="Y62" s="147"/>
      <c r="Z62" s="147"/>
    </row>
    <row r="63" spans="1:26" ht="12.75" customHeight="1" x14ac:dyDescent="0.2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35"/>
      <c r="U63" s="147"/>
      <c r="V63" s="147"/>
      <c r="W63" s="147"/>
      <c r="X63" s="147"/>
      <c r="Y63" s="147"/>
      <c r="Z63" s="147"/>
    </row>
    <row r="64" spans="1:26" ht="12.75" customHeight="1" x14ac:dyDescent="0.2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35"/>
      <c r="U64" s="147"/>
      <c r="V64" s="147"/>
      <c r="W64" s="147"/>
      <c r="X64" s="147"/>
      <c r="Y64" s="147"/>
      <c r="Z64" s="147"/>
    </row>
    <row r="65" spans="1:26" ht="12.75" customHeight="1" x14ac:dyDescent="0.2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35"/>
      <c r="U65" s="147"/>
      <c r="V65" s="147"/>
      <c r="W65" s="147"/>
      <c r="X65" s="147"/>
      <c r="Y65" s="147"/>
      <c r="Z65" s="147"/>
    </row>
    <row r="66" spans="1:26" ht="12.75" customHeight="1" x14ac:dyDescent="0.2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35"/>
      <c r="U66" s="147"/>
      <c r="V66" s="147"/>
      <c r="W66" s="147"/>
      <c r="X66" s="147"/>
      <c r="Y66" s="147"/>
      <c r="Z66" s="147"/>
    </row>
    <row r="67" spans="1:26" ht="12.75" customHeight="1" x14ac:dyDescent="0.2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35"/>
      <c r="U67" s="147"/>
      <c r="V67" s="147"/>
      <c r="W67" s="147"/>
      <c r="X67" s="147"/>
      <c r="Y67" s="147"/>
      <c r="Z67" s="147"/>
    </row>
    <row r="68" spans="1:26" ht="12.75" customHeight="1" x14ac:dyDescent="0.2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35"/>
      <c r="U68" s="147"/>
      <c r="V68" s="147"/>
      <c r="W68" s="147"/>
      <c r="X68" s="147"/>
      <c r="Y68" s="147"/>
      <c r="Z68" s="147"/>
    </row>
    <row r="69" spans="1:26" ht="12.75" customHeight="1" x14ac:dyDescent="0.2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35"/>
      <c r="U69" s="147"/>
      <c r="V69" s="147"/>
      <c r="W69" s="147"/>
      <c r="X69" s="147"/>
      <c r="Y69" s="147"/>
      <c r="Z69" s="147"/>
    </row>
    <row r="70" spans="1:26" ht="12.75" customHeight="1" x14ac:dyDescent="0.2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35"/>
      <c r="U70" s="147"/>
      <c r="V70" s="147"/>
      <c r="W70" s="147"/>
      <c r="X70" s="147"/>
      <c r="Y70" s="147"/>
      <c r="Z70" s="147"/>
    </row>
    <row r="71" spans="1:26" ht="12.75" customHeight="1" x14ac:dyDescent="0.2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35"/>
      <c r="U71" s="147"/>
      <c r="V71" s="147"/>
      <c r="W71" s="147"/>
      <c r="X71" s="147"/>
      <c r="Y71" s="147"/>
      <c r="Z71" s="147"/>
    </row>
    <row r="72" spans="1:26" ht="12.75" customHeight="1" x14ac:dyDescent="0.2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35"/>
      <c r="U72" s="147"/>
      <c r="V72" s="147"/>
      <c r="W72" s="147"/>
      <c r="X72" s="147"/>
      <c r="Y72" s="147"/>
      <c r="Z72" s="147"/>
    </row>
    <row r="73" spans="1:26" ht="12.75" customHeight="1" x14ac:dyDescent="0.2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35"/>
      <c r="U73" s="147"/>
      <c r="V73" s="147"/>
      <c r="W73" s="147"/>
      <c r="X73" s="147"/>
      <c r="Y73" s="147"/>
      <c r="Z73" s="147"/>
    </row>
    <row r="74" spans="1:26" ht="12.75" customHeight="1" x14ac:dyDescent="0.2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35"/>
      <c r="U74" s="147"/>
      <c r="V74" s="147"/>
      <c r="W74" s="147"/>
      <c r="X74" s="147"/>
      <c r="Y74" s="147"/>
      <c r="Z74" s="147"/>
    </row>
    <row r="75" spans="1:26" ht="12.75" customHeight="1" x14ac:dyDescent="0.2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35"/>
      <c r="U75" s="147"/>
      <c r="V75" s="147"/>
      <c r="W75" s="147"/>
      <c r="X75" s="147"/>
      <c r="Y75" s="147"/>
      <c r="Z75" s="147"/>
    </row>
    <row r="76" spans="1:26" ht="12.75" customHeight="1" x14ac:dyDescent="0.2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35"/>
      <c r="U76" s="147"/>
      <c r="V76" s="147"/>
      <c r="W76" s="147"/>
      <c r="X76" s="147"/>
      <c r="Y76" s="147"/>
      <c r="Z76" s="147"/>
    </row>
    <row r="77" spans="1:26" ht="12.75" customHeight="1" x14ac:dyDescent="0.2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35"/>
      <c r="U77" s="147"/>
      <c r="V77" s="147"/>
      <c r="W77" s="147"/>
      <c r="X77" s="147"/>
      <c r="Y77" s="147"/>
      <c r="Z77" s="147"/>
    </row>
    <row r="78" spans="1:26" ht="12.75" customHeight="1" x14ac:dyDescent="0.2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35"/>
      <c r="U78" s="147"/>
      <c r="V78" s="147"/>
      <c r="W78" s="147"/>
      <c r="X78" s="147"/>
      <c r="Y78" s="147"/>
      <c r="Z78" s="147"/>
    </row>
    <row r="79" spans="1:26" ht="12.75" customHeight="1" x14ac:dyDescent="0.2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35"/>
      <c r="U79" s="147"/>
      <c r="V79" s="147"/>
      <c r="W79" s="147"/>
      <c r="X79" s="147"/>
      <c r="Y79" s="147"/>
      <c r="Z79" s="147"/>
    </row>
    <row r="80" spans="1:26" ht="12.75" customHeight="1" x14ac:dyDescent="0.2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35"/>
      <c r="U80" s="147"/>
      <c r="V80" s="147"/>
      <c r="W80" s="147"/>
      <c r="X80" s="147"/>
      <c r="Y80" s="147"/>
      <c r="Z80" s="147"/>
    </row>
    <row r="81" spans="1:26" ht="12.75" customHeight="1" x14ac:dyDescent="0.2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35"/>
      <c r="U81" s="147"/>
      <c r="V81" s="147"/>
      <c r="W81" s="147"/>
      <c r="X81" s="147"/>
      <c r="Y81" s="147"/>
      <c r="Z81" s="147"/>
    </row>
    <row r="82" spans="1:26" ht="12.75" customHeight="1" x14ac:dyDescent="0.2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35"/>
      <c r="U82" s="147"/>
      <c r="V82" s="147"/>
      <c r="W82" s="147"/>
      <c r="X82" s="147"/>
      <c r="Y82" s="147"/>
      <c r="Z82" s="147"/>
    </row>
    <row r="83" spans="1:26" ht="12.75" customHeight="1" x14ac:dyDescent="0.2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35"/>
      <c r="U83" s="147"/>
      <c r="V83" s="147"/>
      <c r="W83" s="147"/>
      <c r="X83" s="147"/>
      <c r="Y83" s="147"/>
      <c r="Z83" s="147"/>
    </row>
    <row r="84" spans="1:26" ht="12.75" customHeight="1" x14ac:dyDescent="0.2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35"/>
      <c r="U84" s="147"/>
      <c r="V84" s="147"/>
      <c r="W84" s="147"/>
      <c r="X84" s="147"/>
      <c r="Y84" s="147"/>
      <c r="Z84" s="147"/>
    </row>
    <row r="85" spans="1:26" ht="12.75" customHeight="1" x14ac:dyDescent="0.2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35"/>
      <c r="U85" s="147"/>
      <c r="V85" s="147"/>
      <c r="W85" s="147"/>
      <c r="X85" s="147"/>
      <c r="Y85" s="147"/>
      <c r="Z85" s="147"/>
    </row>
    <row r="86" spans="1:26" ht="12.75" customHeight="1" x14ac:dyDescent="0.2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35"/>
      <c r="U86" s="147"/>
      <c r="V86" s="147"/>
      <c r="W86" s="147"/>
      <c r="X86" s="147"/>
      <c r="Y86" s="147"/>
      <c r="Z86" s="147"/>
    </row>
    <row r="87" spans="1:26" ht="12.75" customHeight="1" x14ac:dyDescent="0.2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35"/>
      <c r="U87" s="147"/>
      <c r="V87" s="147"/>
      <c r="W87" s="147"/>
      <c r="X87" s="147"/>
      <c r="Y87" s="147"/>
      <c r="Z87" s="147"/>
    </row>
    <row r="88" spans="1:26" ht="12.75" customHeight="1" x14ac:dyDescent="0.2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35"/>
      <c r="U88" s="147"/>
      <c r="V88" s="147"/>
      <c r="W88" s="147"/>
      <c r="X88" s="147"/>
      <c r="Y88" s="147"/>
      <c r="Z88" s="147"/>
    </row>
    <row r="89" spans="1:26" ht="12.75" customHeight="1" x14ac:dyDescent="0.2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35"/>
      <c r="U89" s="147"/>
      <c r="V89" s="147"/>
      <c r="W89" s="147"/>
      <c r="X89" s="147"/>
      <c r="Y89" s="147"/>
      <c r="Z89" s="147"/>
    </row>
    <row r="90" spans="1:26" ht="12.75" customHeight="1" x14ac:dyDescent="0.2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35"/>
      <c r="U90" s="147"/>
      <c r="V90" s="147"/>
      <c r="W90" s="147"/>
      <c r="X90" s="147"/>
      <c r="Y90" s="147"/>
      <c r="Z90" s="147"/>
    </row>
    <row r="91" spans="1:26" ht="12.75" customHeight="1" x14ac:dyDescent="0.2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35"/>
      <c r="U91" s="147"/>
      <c r="V91" s="147"/>
      <c r="W91" s="147"/>
      <c r="X91" s="147"/>
      <c r="Y91" s="147"/>
      <c r="Z91" s="147"/>
    </row>
    <row r="92" spans="1:26" ht="12.75" customHeight="1" x14ac:dyDescent="0.2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35"/>
      <c r="U92" s="147"/>
      <c r="V92" s="147"/>
      <c r="W92" s="147"/>
      <c r="X92" s="147"/>
      <c r="Y92" s="147"/>
      <c r="Z92" s="147"/>
    </row>
    <row r="93" spans="1:26" ht="12.75" customHeight="1" x14ac:dyDescent="0.2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35"/>
      <c r="U93" s="147"/>
      <c r="V93" s="147"/>
      <c r="W93" s="147"/>
      <c r="X93" s="147"/>
      <c r="Y93" s="147"/>
      <c r="Z93" s="147"/>
    </row>
    <row r="94" spans="1:26" ht="12.75" customHeight="1" x14ac:dyDescent="0.2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35"/>
      <c r="U94" s="147"/>
      <c r="V94" s="147"/>
      <c r="W94" s="147"/>
      <c r="X94" s="147"/>
      <c r="Y94" s="147"/>
      <c r="Z94" s="147"/>
    </row>
    <row r="95" spans="1:26" ht="12.75" customHeight="1" x14ac:dyDescent="0.2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35"/>
      <c r="U95" s="147"/>
      <c r="V95" s="147"/>
      <c r="W95" s="147"/>
      <c r="X95" s="147"/>
      <c r="Y95" s="147"/>
      <c r="Z95" s="147"/>
    </row>
    <row r="96" spans="1:26" ht="12.75" customHeight="1" x14ac:dyDescent="0.2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35"/>
      <c r="U96" s="147"/>
      <c r="V96" s="147"/>
      <c r="W96" s="147"/>
      <c r="X96" s="147"/>
      <c r="Y96" s="147"/>
      <c r="Z96" s="147"/>
    </row>
    <row r="97" spans="1:26" ht="12.75" customHeight="1" x14ac:dyDescent="0.2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35"/>
      <c r="U97" s="147"/>
      <c r="V97" s="147"/>
      <c r="W97" s="147"/>
      <c r="X97" s="147"/>
      <c r="Y97" s="147"/>
      <c r="Z97" s="147"/>
    </row>
    <row r="98" spans="1:26" ht="12.75" customHeight="1" x14ac:dyDescent="0.2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35"/>
      <c r="U98" s="147"/>
      <c r="V98" s="147"/>
      <c r="W98" s="147"/>
      <c r="X98" s="147"/>
      <c r="Y98" s="147"/>
      <c r="Z98" s="147"/>
    </row>
    <row r="99" spans="1:26" ht="12.75" customHeight="1" x14ac:dyDescent="0.2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35"/>
      <c r="U99" s="147"/>
      <c r="V99" s="147"/>
      <c r="W99" s="147"/>
      <c r="X99" s="147"/>
      <c r="Y99" s="147"/>
      <c r="Z99" s="147"/>
    </row>
    <row r="100" spans="1:26" ht="12.75" customHeight="1" x14ac:dyDescent="0.2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35"/>
      <c r="U100" s="147"/>
      <c r="V100" s="147"/>
      <c r="W100" s="147"/>
      <c r="X100" s="147"/>
      <c r="Y100" s="147"/>
      <c r="Z100" s="147"/>
    </row>
    <row r="101" spans="1:26" ht="12.75" customHeight="1" x14ac:dyDescent="0.2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35"/>
      <c r="U101" s="147"/>
      <c r="V101" s="147"/>
      <c r="W101" s="147"/>
      <c r="X101" s="147"/>
      <c r="Y101" s="147"/>
      <c r="Z101" s="147"/>
    </row>
    <row r="102" spans="1:26" ht="12.75" customHeight="1" x14ac:dyDescent="0.2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35"/>
      <c r="U102" s="147"/>
      <c r="V102" s="147"/>
      <c r="W102" s="147"/>
      <c r="X102" s="147"/>
      <c r="Y102" s="147"/>
      <c r="Z102" s="147"/>
    </row>
    <row r="103" spans="1:26" ht="12.75" customHeight="1" x14ac:dyDescent="0.2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35"/>
      <c r="U103" s="147"/>
      <c r="V103" s="147"/>
      <c r="W103" s="147"/>
      <c r="X103" s="147"/>
      <c r="Y103" s="147"/>
      <c r="Z103" s="147"/>
    </row>
    <row r="104" spans="1:26" ht="12.75" customHeight="1" x14ac:dyDescent="0.2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35"/>
      <c r="U104" s="147"/>
      <c r="V104" s="147"/>
      <c r="W104" s="147"/>
      <c r="X104" s="147"/>
      <c r="Y104" s="147"/>
      <c r="Z104" s="147"/>
    </row>
    <row r="105" spans="1:26" ht="12.75" customHeight="1" x14ac:dyDescent="0.2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35"/>
      <c r="U105" s="147"/>
      <c r="V105" s="147"/>
      <c r="W105" s="147"/>
      <c r="X105" s="147"/>
      <c r="Y105" s="147"/>
      <c r="Z105" s="147"/>
    </row>
    <row r="106" spans="1:26" ht="12.75" customHeight="1" x14ac:dyDescent="0.2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35"/>
      <c r="U106" s="147"/>
      <c r="V106" s="147"/>
      <c r="W106" s="147"/>
      <c r="X106" s="147"/>
      <c r="Y106" s="147"/>
      <c r="Z106" s="147"/>
    </row>
    <row r="107" spans="1:26" ht="12.75" customHeight="1" x14ac:dyDescent="0.2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35"/>
      <c r="U107" s="147"/>
      <c r="V107" s="147"/>
      <c r="W107" s="147"/>
      <c r="X107" s="147"/>
      <c r="Y107" s="147"/>
      <c r="Z107" s="147"/>
    </row>
    <row r="108" spans="1:26" ht="12.75" customHeight="1" x14ac:dyDescent="0.2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35"/>
      <c r="U108" s="147"/>
      <c r="V108" s="147"/>
      <c r="W108" s="147"/>
      <c r="X108" s="147"/>
      <c r="Y108" s="147"/>
      <c r="Z108" s="147"/>
    </row>
    <row r="109" spans="1:26" ht="12.75" customHeight="1" x14ac:dyDescent="0.2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35"/>
      <c r="U109" s="147"/>
      <c r="V109" s="147"/>
      <c r="W109" s="147"/>
      <c r="X109" s="147"/>
      <c r="Y109" s="147"/>
      <c r="Z109" s="147"/>
    </row>
    <row r="110" spans="1:26" ht="12.75" customHeight="1" x14ac:dyDescent="0.2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35"/>
      <c r="U110" s="147"/>
      <c r="V110" s="147"/>
      <c r="W110" s="147"/>
      <c r="X110" s="147"/>
      <c r="Y110" s="147"/>
      <c r="Z110" s="147"/>
    </row>
    <row r="111" spans="1:26" ht="12.75" customHeight="1" x14ac:dyDescent="0.2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35"/>
      <c r="U111" s="147"/>
      <c r="V111" s="147"/>
      <c r="W111" s="147"/>
      <c r="X111" s="147"/>
      <c r="Y111" s="147"/>
      <c r="Z111" s="147"/>
    </row>
    <row r="112" spans="1:26" ht="12.75" customHeight="1" x14ac:dyDescent="0.2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35"/>
      <c r="U112" s="147"/>
      <c r="V112" s="147"/>
      <c r="W112" s="147"/>
      <c r="X112" s="147"/>
      <c r="Y112" s="147"/>
      <c r="Z112" s="147"/>
    </row>
    <row r="113" spans="1:26" ht="12.75" customHeight="1" x14ac:dyDescent="0.2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35"/>
      <c r="U113" s="147"/>
      <c r="V113" s="147"/>
      <c r="W113" s="147"/>
      <c r="X113" s="147"/>
      <c r="Y113" s="147"/>
      <c r="Z113" s="147"/>
    </row>
    <row r="114" spans="1:26" ht="12.75" customHeight="1" x14ac:dyDescent="0.2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35"/>
      <c r="U114" s="147"/>
      <c r="V114" s="147"/>
      <c r="W114" s="147"/>
      <c r="X114" s="147"/>
      <c r="Y114" s="147"/>
      <c r="Z114" s="147"/>
    </row>
    <row r="115" spans="1:26" ht="12.75" customHeight="1" x14ac:dyDescent="0.2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35"/>
      <c r="U115" s="147"/>
      <c r="V115" s="147"/>
      <c r="W115" s="147"/>
      <c r="X115" s="147"/>
      <c r="Y115" s="147"/>
      <c r="Z115" s="147"/>
    </row>
    <row r="116" spans="1:26" ht="12.75" customHeight="1" x14ac:dyDescent="0.2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35"/>
      <c r="U116" s="147"/>
      <c r="V116" s="147"/>
      <c r="W116" s="147"/>
      <c r="X116" s="147"/>
      <c r="Y116" s="147"/>
      <c r="Z116" s="147"/>
    </row>
    <row r="117" spans="1:26" ht="12.75" customHeight="1" x14ac:dyDescent="0.2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35"/>
      <c r="U117" s="147"/>
      <c r="V117" s="147"/>
      <c r="W117" s="147"/>
      <c r="X117" s="147"/>
      <c r="Y117" s="147"/>
      <c r="Z117" s="147"/>
    </row>
    <row r="118" spans="1:26" ht="12.75" customHeight="1" x14ac:dyDescent="0.2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35"/>
      <c r="U118" s="147"/>
      <c r="V118" s="147"/>
      <c r="W118" s="147"/>
      <c r="X118" s="147"/>
      <c r="Y118" s="147"/>
      <c r="Z118" s="147"/>
    </row>
    <row r="119" spans="1:26" ht="12.75" customHeight="1" x14ac:dyDescent="0.2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35"/>
      <c r="U119" s="147"/>
      <c r="V119" s="147"/>
      <c r="W119" s="147"/>
      <c r="X119" s="147"/>
      <c r="Y119" s="147"/>
      <c r="Z119" s="147"/>
    </row>
    <row r="120" spans="1:26" ht="12.75" customHeight="1" x14ac:dyDescent="0.2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35"/>
      <c r="U120" s="147"/>
      <c r="V120" s="147"/>
      <c r="W120" s="147"/>
      <c r="X120" s="147"/>
      <c r="Y120" s="147"/>
      <c r="Z120" s="147"/>
    </row>
    <row r="121" spans="1:26" ht="12.75" customHeight="1" x14ac:dyDescent="0.2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35"/>
      <c r="U121" s="147"/>
      <c r="V121" s="147"/>
      <c r="W121" s="147"/>
      <c r="X121" s="147"/>
      <c r="Y121" s="147"/>
      <c r="Z121" s="147"/>
    </row>
    <row r="122" spans="1:26" ht="12.75" customHeight="1" x14ac:dyDescent="0.2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35"/>
      <c r="U122" s="147"/>
      <c r="V122" s="147"/>
      <c r="W122" s="147"/>
      <c r="X122" s="147"/>
      <c r="Y122" s="147"/>
      <c r="Z122" s="147"/>
    </row>
    <row r="123" spans="1:26" ht="12.75" customHeight="1" x14ac:dyDescent="0.2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35"/>
      <c r="U123" s="147"/>
      <c r="V123" s="147"/>
      <c r="W123" s="147"/>
      <c r="X123" s="147"/>
      <c r="Y123" s="147"/>
      <c r="Z123" s="147"/>
    </row>
    <row r="124" spans="1:26" ht="12.75" customHeight="1" x14ac:dyDescent="0.2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35"/>
      <c r="U124" s="147"/>
      <c r="V124" s="147"/>
      <c r="W124" s="147"/>
      <c r="X124" s="147"/>
      <c r="Y124" s="147"/>
      <c r="Z124" s="147"/>
    </row>
    <row r="125" spans="1:26" ht="12.75" customHeight="1" x14ac:dyDescent="0.2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35"/>
      <c r="U125" s="147"/>
      <c r="V125" s="147"/>
      <c r="W125" s="147"/>
      <c r="X125" s="147"/>
      <c r="Y125" s="147"/>
      <c r="Z125" s="147"/>
    </row>
    <row r="126" spans="1:26" ht="12.75" customHeight="1" x14ac:dyDescent="0.2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35"/>
      <c r="U126" s="147"/>
      <c r="V126" s="147"/>
      <c r="W126" s="147"/>
      <c r="X126" s="147"/>
      <c r="Y126" s="147"/>
      <c r="Z126" s="147"/>
    </row>
    <row r="127" spans="1:26" ht="12.75" customHeight="1" x14ac:dyDescent="0.2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35"/>
      <c r="U127" s="147"/>
      <c r="V127" s="147"/>
      <c r="W127" s="147"/>
      <c r="X127" s="147"/>
      <c r="Y127" s="147"/>
      <c r="Z127" s="147"/>
    </row>
    <row r="128" spans="1:26" ht="12.75" customHeight="1" x14ac:dyDescent="0.2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35"/>
      <c r="U128" s="147"/>
      <c r="V128" s="147"/>
      <c r="W128" s="147"/>
      <c r="X128" s="147"/>
      <c r="Y128" s="147"/>
      <c r="Z128" s="147"/>
    </row>
    <row r="129" spans="1:26" ht="12.75" customHeight="1" x14ac:dyDescent="0.2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35"/>
      <c r="U129" s="147"/>
      <c r="V129" s="147"/>
      <c r="W129" s="147"/>
      <c r="X129" s="147"/>
      <c r="Y129" s="147"/>
      <c r="Z129" s="147"/>
    </row>
    <row r="130" spans="1:26" ht="12.75" customHeight="1" x14ac:dyDescent="0.2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35"/>
      <c r="U130" s="147"/>
      <c r="V130" s="147"/>
      <c r="W130" s="147"/>
      <c r="X130" s="147"/>
      <c r="Y130" s="147"/>
      <c r="Z130" s="147"/>
    </row>
    <row r="131" spans="1:26" ht="12.75" customHeight="1" x14ac:dyDescent="0.2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35"/>
      <c r="U131" s="147"/>
      <c r="V131" s="147"/>
      <c r="W131" s="147"/>
      <c r="X131" s="147"/>
      <c r="Y131" s="147"/>
      <c r="Z131" s="147"/>
    </row>
    <row r="132" spans="1:26" ht="12.75" customHeight="1" x14ac:dyDescent="0.2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35"/>
      <c r="U132" s="147"/>
      <c r="V132" s="147"/>
      <c r="W132" s="147"/>
      <c r="X132" s="147"/>
      <c r="Y132" s="147"/>
      <c r="Z132" s="147"/>
    </row>
    <row r="133" spans="1:26" ht="12.75" customHeight="1" x14ac:dyDescent="0.2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35"/>
      <c r="U133" s="147"/>
      <c r="V133" s="147"/>
      <c r="W133" s="147"/>
      <c r="X133" s="147"/>
      <c r="Y133" s="147"/>
      <c r="Z133" s="147"/>
    </row>
    <row r="134" spans="1:26" ht="12.75" customHeight="1" x14ac:dyDescent="0.2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35"/>
      <c r="U134" s="147"/>
      <c r="V134" s="147"/>
      <c r="W134" s="147"/>
      <c r="X134" s="147"/>
      <c r="Y134" s="147"/>
      <c r="Z134" s="147"/>
    </row>
    <row r="135" spans="1:26" ht="12.75" customHeight="1" x14ac:dyDescent="0.2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35"/>
      <c r="U135" s="147"/>
      <c r="V135" s="147"/>
      <c r="W135" s="147"/>
      <c r="X135" s="147"/>
      <c r="Y135" s="147"/>
      <c r="Z135" s="147"/>
    </row>
    <row r="136" spans="1:26" ht="12.75" customHeight="1" x14ac:dyDescent="0.2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35"/>
      <c r="U136" s="147"/>
      <c r="V136" s="147"/>
      <c r="W136" s="147"/>
      <c r="X136" s="147"/>
      <c r="Y136" s="147"/>
      <c r="Z136" s="147"/>
    </row>
    <row r="137" spans="1:26" ht="12.75" customHeight="1" x14ac:dyDescent="0.2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35"/>
      <c r="U137" s="147"/>
      <c r="V137" s="147"/>
      <c r="W137" s="147"/>
      <c r="X137" s="147"/>
      <c r="Y137" s="147"/>
      <c r="Z137" s="147"/>
    </row>
    <row r="138" spans="1:26" ht="12.75" customHeight="1" x14ac:dyDescent="0.2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35"/>
      <c r="U138" s="147"/>
      <c r="V138" s="147"/>
      <c r="W138" s="147"/>
      <c r="X138" s="147"/>
      <c r="Y138" s="147"/>
      <c r="Z138" s="147"/>
    </row>
    <row r="139" spans="1:26" ht="12.75" customHeight="1" x14ac:dyDescent="0.2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35"/>
      <c r="U139" s="147"/>
      <c r="V139" s="147"/>
      <c r="W139" s="147"/>
      <c r="X139" s="147"/>
      <c r="Y139" s="147"/>
      <c r="Z139" s="147"/>
    </row>
    <row r="140" spans="1:26" ht="12.75" customHeight="1" x14ac:dyDescent="0.2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35"/>
      <c r="U140" s="147"/>
      <c r="V140" s="147"/>
      <c r="W140" s="147"/>
      <c r="X140" s="147"/>
      <c r="Y140" s="147"/>
      <c r="Z140" s="147"/>
    </row>
    <row r="141" spans="1:26" ht="12.75" customHeight="1" x14ac:dyDescent="0.2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35"/>
      <c r="U141" s="147"/>
      <c r="V141" s="147"/>
      <c r="W141" s="147"/>
      <c r="X141" s="147"/>
      <c r="Y141" s="147"/>
      <c r="Z141" s="147"/>
    </row>
    <row r="142" spans="1:26" ht="12.75" customHeight="1" x14ac:dyDescent="0.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35"/>
      <c r="U142" s="147"/>
      <c r="V142" s="147"/>
      <c r="W142" s="147"/>
      <c r="X142" s="147"/>
      <c r="Y142" s="147"/>
      <c r="Z142" s="147"/>
    </row>
    <row r="143" spans="1:26" ht="12.75" customHeight="1" x14ac:dyDescent="0.2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35"/>
      <c r="U143" s="147"/>
      <c r="V143" s="147"/>
      <c r="W143" s="147"/>
      <c r="X143" s="147"/>
      <c r="Y143" s="147"/>
      <c r="Z143" s="147"/>
    </row>
    <row r="144" spans="1:26" ht="12.75" customHeight="1" x14ac:dyDescent="0.2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35"/>
      <c r="U144" s="147"/>
      <c r="V144" s="147"/>
      <c r="W144" s="147"/>
      <c r="X144" s="147"/>
      <c r="Y144" s="147"/>
      <c r="Z144" s="147"/>
    </row>
    <row r="145" spans="1:26" ht="12.75" customHeight="1" x14ac:dyDescent="0.2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35"/>
      <c r="U145" s="147"/>
      <c r="V145" s="147"/>
      <c r="W145" s="147"/>
      <c r="X145" s="147"/>
      <c r="Y145" s="147"/>
      <c r="Z145" s="147"/>
    </row>
    <row r="146" spans="1:26" ht="12.75" customHeight="1" x14ac:dyDescent="0.2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35"/>
      <c r="U146" s="147"/>
      <c r="V146" s="147"/>
      <c r="W146" s="147"/>
      <c r="X146" s="147"/>
      <c r="Y146" s="147"/>
      <c r="Z146" s="147"/>
    </row>
    <row r="147" spans="1:26" ht="12.75" customHeight="1" x14ac:dyDescent="0.2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35"/>
      <c r="U147" s="147"/>
      <c r="V147" s="147"/>
      <c r="W147" s="147"/>
      <c r="X147" s="147"/>
      <c r="Y147" s="147"/>
      <c r="Z147" s="147"/>
    </row>
    <row r="148" spans="1:26" ht="12.75" customHeight="1" x14ac:dyDescent="0.2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35"/>
      <c r="U148" s="147"/>
      <c r="V148" s="147"/>
      <c r="W148" s="147"/>
      <c r="X148" s="147"/>
      <c r="Y148" s="147"/>
      <c r="Z148" s="147"/>
    </row>
    <row r="149" spans="1:26" ht="12.75" customHeight="1" x14ac:dyDescent="0.2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35"/>
      <c r="U149" s="147"/>
      <c r="V149" s="147"/>
      <c r="W149" s="147"/>
      <c r="X149" s="147"/>
      <c r="Y149" s="147"/>
      <c r="Z149" s="147"/>
    </row>
    <row r="150" spans="1:26" ht="12.75" customHeight="1" x14ac:dyDescent="0.2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35"/>
      <c r="U150" s="147"/>
      <c r="V150" s="147"/>
      <c r="W150" s="147"/>
      <c r="X150" s="147"/>
      <c r="Y150" s="147"/>
      <c r="Z150" s="147"/>
    </row>
    <row r="151" spans="1:26" ht="12.75" customHeight="1" x14ac:dyDescent="0.2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35"/>
      <c r="U151" s="147"/>
      <c r="V151" s="147"/>
      <c r="W151" s="147"/>
      <c r="X151" s="147"/>
      <c r="Y151" s="147"/>
      <c r="Z151" s="147"/>
    </row>
    <row r="152" spans="1:26" ht="12.75" customHeight="1" x14ac:dyDescent="0.2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35"/>
      <c r="U152" s="147"/>
      <c r="V152" s="147"/>
      <c r="W152" s="147"/>
      <c r="X152" s="147"/>
      <c r="Y152" s="147"/>
      <c r="Z152" s="147"/>
    </row>
    <row r="153" spans="1:26" ht="12.75" customHeight="1" x14ac:dyDescent="0.2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35"/>
      <c r="U153" s="147"/>
      <c r="V153" s="147"/>
      <c r="W153" s="147"/>
      <c r="X153" s="147"/>
      <c r="Y153" s="147"/>
      <c r="Z153" s="147"/>
    </row>
    <row r="154" spans="1:26" ht="12.75" customHeight="1" x14ac:dyDescent="0.2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35"/>
      <c r="U154" s="147"/>
      <c r="V154" s="147"/>
      <c r="W154" s="147"/>
      <c r="X154" s="147"/>
      <c r="Y154" s="147"/>
      <c r="Z154" s="147"/>
    </row>
    <row r="155" spans="1:26" ht="12.75" customHeight="1" x14ac:dyDescent="0.2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35"/>
      <c r="U155" s="147"/>
      <c r="V155" s="147"/>
      <c r="W155" s="147"/>
      <c r="X155" s="147"/>
      <c r="Y155" s="147"/>
      <c r="Z155" s="147"/>
    </row>
    <row r="156" spans="1:26" ht="12.75" customHeight="1" x14ac:dyDescent="0.2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35"/>
      <c r="U156" s="147"/>
      <c r="V156" s="147"/>
      <c r="W156" s="147"/>
      <c r="X156" s="147"/>
      <c r="Y156" s="147"/>
      <c r="Z156" s="147"/>
    </row>
    <row r="157" spans="1:26" ht="12.75" customHeight="1" x14ac:dyDescent="0.2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35"/>
      <c r="U157" s="147"/>
      <c r="V157" s="147"/>
      <c r="W157" s="147"/>
      <c r="X157" s="147"/>
      <c r="Y157" s="147"/>
      <c r="Z157" s="147"/>
    </row>
    <row r="158" spans="1:26" ht="12.75" customHeight="1" x14ac:dyDescent="0.2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35"/>
      <c r="U158" s="147"/>
      <c r="V158" s="147"/>
      <c r="W158" s="147"/>
      <c r="X158" s="147"/>
      <c r="Y158" s="147"/>
      <c r="Z158" s="147"/>
    </row>
    <row r="159" spans="1:26" ht="12.75" customHeight="1" x14ac:dyDescent="0.2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35"/>
      <c r="U159" s="147"/>
      <c r="V159" s="147"/>
      <c r="W159" s="147"/>
      <c r="X159" s="147"/>
      <c r="Y159" s="147"/>
      <c r="Z159" s="147"/>
    </row>
    <row r="160" spans="1:26" ht="12.75" customHeight="1" x14ac:dyDescent="0.2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35"/>
      <c r="U160" s="147"/>
      <c r="V160" s="147"/>
      <c r="W160" s="147"/>
      <c r="X160" s="147"/>
      <c r="Y160" s="147"/>
      <c r="Z160" s="147"/>
    </row>
    <row r="161" spans="1:26" ht="12.75" customHeight="1" x14ac:dyDescent="0.2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35"/>
      <c r="U161" s="147"/>
      <c r="V161" s="147"/>
      <c r="W161" s="147"/>
      <c r="X161" s="147"/>
      <c r="Y161" s="147"/>
      <c r="Z161" s="147"/>
    </row>
    <row r="162" spans="1:26" ht="12.75" customHeight="1" x14ac:dyDescent="0.2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35"/>
      <c r="U162" s="147"/>
      <c r="V162" s="147"/>
      <c r="W162" s="147"/>
      <c r="X162" s="147"/>
      <c r="Y162" s="147"/>
      <c r="Z162" s="147"/>
    </row>
    <row r="163" spans="1:26" ht="12.75" customHeight="1" x14ac:dyDescent="0.2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35"/>
      <c r="U163" s="147"/>
      <c r="V163" s="147"/>
      <c r="W163" s="147"/>
      <c r="X163" s="147"/>
      <c r="Y163" s="147"/>
      <c r="Z163" s="147"/>
    </row>
    <row r="164" spans="1:26" ht="12.75" customHeight="1" x14ac:dyDescent="0.2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35"/>
      <c r="U164" s="147"/>
      <c r="V164" s="147"/>
      <c r="W164" s="147"/>
      <c r="X164" s="147"/>
      <c r="Y164" s="147"/>
      <c r="Z164" s="147"/>
    </row>
    <row r="165" spans="1:26" ht="12.75" customHeight="1" x14ac:dyDescent="0.2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35"/>
      <c r="U165" s="147"/>
      <c r="V165" s="147"/>
      <c r="W165" s="147"/>
      <c r="X165" s="147"/>
      <c r="Y165" s="147"/>
      <c r="Z165" s="147"/>
    </row>
    <row r="166" spans="1:26" ht="12.75" customHeight="1" x14ac:dyDescent="0.2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35"/>
      <c r="U166" s="147"/>
      <c r="V166" s="147"/>
      <c r="W166" s="147"/>
      <c r="X166" s="147"/>
      <c r="Y166" s="147"/>
      <c r="Z166" s="147"/>
    </row>
    <row r="167" spans="1:26" ht="12.75" customHeight="1" x14ac:dyDescent="0.2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35"/>
      <c r="U167" s="147"/>
      <c r="V167" s="147"/>
      <c r="W167" s="147"/>
      <c r="X167" s="147"/>
      <c r="Y167" s="147"/>
      <c r="Z167" s="147"/>
    </row>
    <row r="168" spans="1:26" ht="12.75" customHeight="1" x14ac:dyDescent="0.2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35"/>
      <c r="U168" s="147"/>
      <c r="V168" s="147"/>
      <c r="W168" s="147"/>
      <c r="X168" s="147"/>
      <c r="Y168" s="147"/>
      <c r="Z168" s="147"/>
    </row>
    <row r="169" spans="1:26" ht="12.75" customHeight="1" x14ac:dyDescent="0.2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35"/>
      <c r="U169" s="147"/>
      <c r="V169" s="147"/>
      <c r="W169" s="147"/>
      <c r="X169" s="147"/>
      <c r="Y169" s="147"/>
      <c r="Z169" s="147"/>
    </row>
    <row r="170" spans="1:26" ht="12.75" customHeight="1" x14ac:dyDescent="0.2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35"/>
      <c r="U170" s="147"/>
      <c r="V170" s="147"/>
      <c r="W170" s="147"/>
      <c r="X170" s="147"/>
      <c r="Y170" s="147"/>
      <c r="Z170" s="147"/>
    </row>
    <row r="171" spans="1:26" ht="12.75" customHeight="1" x14ac:dyDescent="0.2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35"/>
      <c r="U171" s="147"/>
      <c r="V171" s="147"/>
      <c r="W171" s="147"/>
      <c r="X171" s="147"/>
      <c r="Y171" s="147"/>
      <c r="Z171" s="147"/>
    </row>
    <row r="172" spans="1:26" ht="12.75" customHeight="1" x14ac:dyDescent="0.2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35"/>
      <c r="U172" s="147"/>
      <c r="V172" s="147"/>
      <c r="W172" s="147"/>
      <c r="X172" s="147"/>
      <c r="Y172" s="147"/>
      <c r="Z172" s="147"/>
    </row>
    <row r="173" spans="1:26" ht="12.75" customHeight="1" x14ac:dyDescent="0.2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35"/>
      <c r="U173" s="147"/>
      <c r="V173" s="147"/>
      <c r="W173" s="147"/>
      <c r="X173" s="147"/>
      <c r="Y173" s="147"/>
      <c r="Z173" s="147"/>
    </row>
    <row r="174" spans="1:26" ht="12.75" customHeight="1" x14ac:dyDescent="0.2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35"/>
      <c r="U174" s="147"/>
      <c r="V174" s="147"/>
      <c r="W174" s="147"/>
      <c r="X174" s="147"/>
      <c r="Y174" s="147"/>
      <c r="Z174" s="147"/>
    </row>
    <row r="175" spans="1:26" ht="12.75" customHeight="1" x14ac:dyDescent="0.2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35"/>
      <c r="U175" s="147"/>
      <c r="V175" s="147"/>
      <c r="W175" s="147"/>
      <c r="X175" s="147"/>
      <c r="Y175" s="147"/>
      <c r="Z175" s="147"/>
    </row>
    <row r="176" spans="1:26" ht="12.75" customHeight="1" x14ac:dyDescent="0.2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35"/>
      <c r="U176" s="147"/>
      <c r="V176" s="147"/>
      <c r="W176" s="147"/>
      <c r="X176" s="147"/>
      <c r="Y176" s="147"/>
      <c r="Z176" s="147"/>
    </row>
    <row r="177" spans="1:26" ht="12.75" customHeight="1" x14ac:dyDescent="0.2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35"/>
      <c r="U177" s="147"/>
      <c r="V177" s="147"/>
      <c r="W177" s="147"/>
      <c r="X177" s="147"/>
      <c r="Y177" s="147"/>
      <c r="Z177" s="147"/>
    </row>
    <row r="178" spans="1:26" ht="12.75" customHeight="1" x14ac:dyDescent="0.2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35"/>
      <c r="U178" s="147"/>
      <c r="V178" s="147"/>
      <c r="W178" s="147"/>
      <c r="X178" s="147"/>
      <c r="Y178" s="147"/>
      <c r="Z178" s="147"/>
    </row>
    <row r="179" spans="1:26" ht="12.75" customHeight="1" x14ac:dyDescent="0.2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35"/>
      <c r="U179" s="147"/>
      <c r="V179" s="147"/>
      <c r="W179" s="147"/>
      <c r="X179" s="147"/>
      <c r="Y179" s="147"/>
      <c r="Z179" s="147"/>
    </row>
    <row r="180" spans="1:26" ht="12.75" customHeight="1" x14ac:dyDescent="0.2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35"/>
      <c r="U180" s="147"/>
      <c r="V180" s="147"/>
      <c r="W180" s="147"/>
      <c r="X180" s="147"/>
      <c r="Y180" s="147"/>
      <c r="Z180" s="147"/>
    </row>
    <row r="181" spans="1:26" ht="12.75" customHeight="1" x14ac:dyDescent="0.2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35"/>
      <c r="U181" s="147"/>
      <c r="V181" s="147"/>
      <c r="W181" s="147"/>
      <c r="X181" s="147"/>
      <c r="Y181" s="147"/>
      <c r="Z181" s="147"/>
    </row>
    <row r="182" spans="1:26" ht="12.75" customHeight="1" x14ac:dyDescent="0.2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35"/>
      <c r="U182" s="147"/>
      <c r="V182" s="147"/>
      <c r="W182" s="147"/>
      <c r="X182" s="147"/>
      <c r="Y182" s="147"/>
      <c r="Z182" s="147"/>
    </row>
    <row r="183" spans="1:26" ht="12.75" customHeight="1" x14ac:dyDescent="0.2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35"/>
      <c r="U183" s="147"/>
      <c r="V183" s="147"/>
      <c r="W183" s="147"/>
      <c r="X183" s="147"/>
      <c r="Y183" s="147"/>
      <c r="Z183" s="147"/>
    </row>
    <row r="184" spans="1:26" ht="12.75" customHeight="1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35"/>
      <c r="U184" s="147"/>
      <c r="V184" s="147"/>
      <c r="W184" s="147"/>
      <c r="X184" s="147"/>
      <c r="Y184" s="147"/>
      <c r="Z184" s="147"/>
    </row>
    <row r="185" spans="1:26" ht="12.75" customHeight="1" x14ac:dyDescent="0.2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35"/>
      <c r="U185" s="147"/>
      <c r="V185" s="147"/>
      <c r="W185" s="147"/>
      <c r="X185" s="147"/>
      <c r="Y185" s="147"/>
      <c r="Z185" s="147"/>
    </row>
    <row r="186" spans="1:26" ht="12.75" customHeight="1" x14ac:dyDescent="0.2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35"/>
      <c r="U186" s="147"/>
      <c r="V186" s="147"/>
      <c r="W186" s="147"/>
      <c r="X186" s="147"/>
      <c r="Y186" s="147"/>
      <c r="Z186" s="147"/>
    </row>
    <row r="187" spans="1:26" ht="12.75" customHeight="1" x14ac:dyDescent="0.2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35"/>
      <c r="U187" s="147"/>
      <c r="V187" s="147"/>
      <c r="W187" s="147"/>
      <c r="X187" s="147"/>
      <c r="Y187" s="147"/>
      <c r="Z187" s="147"/>
    </row>
    <row r="188" spans="1:26" ht="12.75" customHeight="1" x14ac:dyDescent="0.2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35"/>
      <c r="U188" s="147"/>
      <c r="V188" s="147"/>
      <c r="W188" s="147"/>
      <c r="X188" s="147"/>
      <c r="Y188" s="147"/>
      <c r="Z188" s="147"/>
    </row>
    <row r="189" spans="1:26" ht="12.75" customHeight="1" x14ac:dyDescent="0.2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35"/>
      <c r="U189" s="147"/>
      <c r="V189" s="147"/>
      <c r="W189" s="147"/>
      <c r="X189" s="147"/>
      <c r="Y189" s="147"/>
      <c r="Z189" s="147"/>
    </row>
    <row r="190" spans="1:26" ht="12.75" customHeight="1" x14ac:dyDescent="0.2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35"/>
      <c r="U190" s="147"/>
      <c r="V190" s="147"/>
      <c r="W190" s="147"/>
      <c r="X190" s="147"/>
      <c r="Y190" s="147"/>
      <c r="Z190" s="147"/>
    </row>
    <row r="191" spans="1:26" ht="12.75" customHeight="1" x14ac:dyDescent="0.2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35"/>
      <c r="U191" s="147"/>
      <c r="V191" s="147"/>
      <c r="W191" s="147"/>
      <c r="X191" s="147"/>
      <c r="Y191" s="147"/>
      <c r="Z191" s="147"/>
    </row>
    <row r="192" spans="1:26" ht="12.75" customHeight="1" x14ac:dyDescent="0.2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35"/>
      <c r="U192" s="147"/>
      <c r="V192" s="147"/>
      <c r="W192" s="147"/>
      <c r="X192" s="147"/>
      <c r="Y192" s="147"/>
      <c r="Z192" s="147"/>
    </row>
    <row r="193" spans="1:26" ht="12.75" customHeight="1" x14ac:dyDescent="0.2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35"/>
      <c r="U193" s="147"/>
      <c r="V193" s="147"/>
      <c r="W193" s="147"/>
      <c r="X193" s="147"/>
      <c r="Y193" s="147"/>
      <c r="Z193" s="147"/>
    </row>
    <row r="194" spans="1:26" ht="12.75" customHeight="1" x14ac:dyDescent="0.2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35"/>
      <c r="U194" s="147"/>
      <c r="V194" s="147"/>
      <c r="W194" s="147"/>
      <c r="X194" s="147"/>
      <c r="Y194" s="147"/>
      <c r="Z194" s="147"/>
    </row>
    <row r="195" spans="1:26" ht="12.75" customHeight="1" x14ac:dyDescent="0.2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35"/>
      <c r="U195" s="147"/>
      <c r="V195" s="147"/>
      <c r="W195" s="147"/>
      <c r="X195" s="147"/>
      <c r="Y195" s="147"/>
      <c r="Z195" s="147"/>
    </row>
    <row r="196" spans="1:26" ht="12.75" customHeight="1" x14ac:dyDescent="0.2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35"/>
      <c r="U196" s="147"/>
      <c r="V196" s="147"/>
      <c r="W196" s="147"/>
      <c r="X196" s="147"/>
      <c r="Y196" s="147"/>
      <c r="Z196" s="147"/>
    </row>
    <row r="197" spans="1:26" ht="12.75" customHeight="1" x14ac:dyDescent="0.2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35"/>
      <c r="U197" s="147"/>
      <c r="V197" s="147"/>
      <c r="W197" s="147"/>
      <c r="X197" s="147"/>
      <c r="Y197" s="147"/>
      <c r="Z197" s="147"/>
    </row>
    <row r="198" spans="1:26" ht="12.75" customHeight="1" x14ac:dyDescent="0.2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35"/>
      <c r="U198" s="147"/>
      <c r="V198" s="147"/>
      <c r="W198" s="147"/>
      <c r="X198" s="147"/>
      <c r="Y198" s="147"/>
      <c r="Z198" s="147"/>
    </row>
    <row r="199" spans="1:26" ht="12.75" customHeight="1" x14ac:dyDescent="0.2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35"/>
      <c r="U199" s="147"/>
      <c r="V199" s="147"/>
      <c r="W199" s="147"/>
      <c r="X199" s="147"/>
      <c r="Y199" s="147"/>
      <c r="Z199" s="147"/>
    </row>
    <row r="200" spans="1:26" ht="12.75" customHeight="1" x14ac:dyDescent="0.2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35"/>
      <c r="U200" s="147"/>
      <c r="V200" s="147"/>
      <c r="W200" s="147"/>
      <c r="X200" s="147"/>
      <c r="Y200" s="147"/>
      <c r="Z200" s="147"/>
    </row>
    <row r="201" spans="1:26" ht="12.75" customHeight="1" x14ac:dyDescent="0.2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35"/>
      <c r="U201" s="147"/>
      <c r="V201" s="147"/>
      <c r="W201" s="147"/>
      <c r="X201" s="147"/>
      <c r="Y201" s="147"/>
      <c r="Z201" s="147"/>
    </row>
    <row r="202" spans="1:26" ht="12.75" customHeight="1" x14ac:dyDescent="0.2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35"/>
      <c r="U202" s="147"/>
      <c r="V202" s="147"/>
      <c r="W202" s="147"/>
      <c r="X202" s="147"/>
      <c r="Y202" s="147"/>
      <c r="Z202" s="147"/>
    </row>
    <row r="203" spans="1:26" ht="12.75" customHeight="1" x14ac:dyDescent="0.2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35"/>
      <c r="U203" s="147"/>
      <c r="V203" s="147"/>
      <c r="W203" s="147"/>
      <c r="X203" s="147"/>
      <c r="Y203" s="147"/>
      <c r="Z203" s="147"/>
    </row>
    <row r="204" spans="1:26" ht="12.75" customHeight="1" x14ac:dyDescent="0.2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35"/>
      <c r="U204" s="147"/>
      <c r="V204" s="147"/>
      <c r="W204" s="147"/>
      <c r="X204" s="147"/>
      <c r="Y204" s="147"/>
      <c r="Z204" s="147"/>
    </row>
    <row r="205" spans="1:26" ht="12.75" customHeight="1" x14ac:dyDescent="0.2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35"/>
      <c r="U205" s="147"/>
      <c r="V205" s="147"/>
      <c r="W205" s="147"/>
      <c r="X205" s="147"/>
      <c r="Y205" s="147"/>
      <c r="Z205" s="147"/>
    </row>
    <row r="206" spans="1:26" ht="12.75" customHeight="1" x14ac:dyDescent="0.2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35"/>
      <c r="U206" s="147"/>
      <c r="V206" s="147"/>
      <c r="W206" s="147"/>
      <c r="X206" s="147"/>
      <c r="Y206" s="147"/>
      <c r="Z206" s="147"/>
    </row>
    <row r="207" spans="1:26" ht="12.75" customHeight="1" x14ac:dyDescent="0.2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35"/>
      <c r="U207" s="147"/>
      <c r="V207" s="147"/>
      <c r="W207" s="147"/>
      <c r="X207" s="147"/>
      <c r="Y207" s="147"/>
      <c r="Z207" s="147"/>
    </row>
    <row r="208" spans="1:26" ht="12.75" customHeight="1" x14ac:dyDescent="0.2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35"/>
      <c r="U208" s="147"/>
      <c r="V208" s="147"/>
      <c r="W208" s="147"/>
      <c r="X208" s="147"/>
      <c r="Y208" s="147"/>
      <c r="Z208" s="147"/>
    </row>
    <row r="209" spans="1:26" ht="12.75" customHeight="1" x14ac:dyDescent="0.2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35"/>
      <c r="U209" s="147"/>
      <c r="V209" s="147"/>
      <c r="W209" s="147"/>
      <c r="X209" s="147"/>
      <c r="Y209" s="147"/>
      <c r="Z209" s="147"/>
    </row>
    <row r="210" spans="1:26" ht="12.75" customHeight="1" x14ac:dyDescent="0.2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35"/>
      <c r="U210" s="147"/>
      <c r="V210" s="147"/>
      <c r="W210" s="147"/>
      <c r="X210" s="147"/>
      <c r="Y210" s="147"/>
      <c r="Z210" s="147"/>
    </row>
    <row r="211" spans="1:26" ht="12.75" customHeight="1" x14ac:dyDescent="0.2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35"/>
      <c r="U211" s="147"/>
      <c r="V211" s="147"/>
      <c r="W211" s="147"/>
      <c r="X211" s="147"/>
      <c r="Y211" s="147"/>
      <c r="Z211" s="147"/>
    </row>
    <row r="212" spans="1:26" ht="12.75" customHeight="1" x14ac:dyDescent="0.2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35"/>
      <c r="U212" s="147"/>
      <c r="V212" s="147"/>
      <c r="W212" s="147"/>
      <c r="X212" s="147"/>
      <c r="Y212" s="147"/>
      <c r="Z212" s="147"/>
    </row>
    <row r="213" spans="1:26" ht="12.75" customHeight="1" x14ac:dyDescent="0.2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35"/>
      <c r="U213" s="147"/>
      <c r="V213" s="147"/>
      <c r="W213" s="147"/>
      <c r="X213" s="147"/>
      <c r="Y213" s="147"/>
      <c r="Z213" s="147"/>
    </row>
    <row r="214" spans="1:26" ht="12.75" customHeight="1" x14ac:dyDescent="0.2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35"/>
      <c r="U214" s="147"/>
      <c r="V214" s="147"/>
      <c r="W214" s="147"/>
      <c r="X214" s="147"/>
      <c r="Y214" s="147"/>
      <c r="Z214" s="147"/>
    </row>
    <row r="215" spans="1:26" ht="12.75" customHeight="1" x14ac:dyDescent="0.2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35"/>
      <c r="U215" s="147"/>
      <c r="V215" s="147"/>
      <c r="W215" s="147"/>
      <c r="X215" s="147"/>
      <c r="Y215" s="147"/>
      <c r="Z215" s="147"/>
    </row>
    <row r="216" spans="1:26" ht="12.75" customHeight="1" x14ac:dyDescent="0.2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35"/>
      <c r="U216" s="147"/>
      <c r="V216" s="147"/>
      <c r="W216" s="147"/>
      <c r="X216" s="147"/>
      <c r="Y216" s="147"/>
      <c r="Z216" s="147"/>
    </row>
    <row r="217" spans="1:26" ht="12.75" customHeight="1" x14ac:dyDescent="0.2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35"/>
      <c r="U217" s="147"/>
      <c r="V217" s="147"/>
      <c r="W217" s="147"/>
      <c r="X217" s="147"/>
      <c r="Y217" s="147"/>
      <c r="Z217" s="147"/>
    </row>
    <row r="218" spans="1:26" ht="12.75" customHeight="1" x14ac:dyDescent="0.2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35"/>
      <c r="U218" s="147"/>
      <c r="V218" s="147"/>
      <c r="W218" s="147"/>
      <c r="X218" s="147"/>
      <c r="Y218" s="147"/>
      <c r="Z218" s="147"/>
    </row>
    <row r="219" spans="1:26" ht="12.75" customHeight="1" x14ac:dyDescent="0.2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35"/>
      <c r="U219" s="147"/>
      <c r="V219" s="147"/>
      <c r="W219" s="147"/>
      <c r="X219" s="147"/>
      <c r="Y219" s="147"/>
      <c r="Z219" s="147"/>
    </row>
    <row r="220" spans="1:26" ht="12.75" customHeight="1" x14ac:dyDescent="0.2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35"/>
      <c r="U220" s="147"/>
      <c r="V220" s="147"/>
      <c r="W220" s="147"/>
      <c r="X220" s="147"/>
      <c r="Y220" s="147"/>
      <c r="Z220" s="147"/>
    </row>
    <row r="221" spans="1:26" ht="12.75" customHeight="1" x14ac:dyDescent="0.2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35"/>
      <c r="U221" s="147"/>
      <c r="V221" s="147"/>
      <c r="W221" s="147"/>
      <c r="X221" s="147"/>
      <c r="Y221" s="147"/>
      <c r="Z221" s="147"/>
    </row>
    <row r="222" spans="1:26" ht="12.75" customHeight="1" x14ac:dyDescent="0.2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35"/>
      <c r="U222" s="147"/>
      <c r="V222" s="147"/>
      <c r="W222" s="147"/>
      <c r="X222" s="147"/>
      <c r="Y222" s="147"/>
      <c r="Z222" s="147"/>
    </row>
    <row r="223" spans="1:26" ht="12.75" customHeight="1" x14ac:dyDescent="0.2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35"/>
      <c r="U223" s="147"/>
      <c r="V223" s="147"/>
      <c r="W223" s="147"/>
      <c r="X223" s="147"/>
      <c r="Y223" s="147"/>
      <c r="Z223" s="147"/>
    </row>
    <row r="224" spans="1:26" ht="12.75" customHeight="1" x14ac:dyDescent="0.2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35"/>
      <c r="U224" s="147"/>
      <c r="V224" s="147"/>
      <c r="W224" s="147"/>
      <c r="X224" s="147"/>
      <c r="Y224" s="147"/>
      <c r="Z224" s="147"/>
    </row>
    <row r="225" spans="1:26" ht="12.75" customHeight="1" x14ac:dyDescent="0.2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35"/>
      <c r="U225" s="147"/>
      <c r="V225" s="147"/>
      <c r="W225" s="147"/>
      <c r="X225" s="147"/>
      <c r="Y225" s="147"/>
      <c r="Z225" s="147"/>
    </row>
    <row r="226" spans="1:26" ht="12.75" customHeight="1" x14ac:dyDescent="0.2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35"/>
      <c r="U226" s="147"/>
      <c r="V226" s="147"/>
      <c r="W226" s="147"/>
      <c r="X226" s="147"/>
      <c r="Y226" s="147"/>
      <c r="Z226" s="147"/>
    </row>
    <row r="227" spans="1:26" ht="12.75" customHeight="1" x14ac:dyDescent="0.2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35"/>
      <c r="U227" s="147"/>
      <c r="V227" s="147"/>
      <c r="W227" s="147"/>
      <c r="X227" s="147"/>
      <c r="Y227" s="147"/>
      <c r="Z227" s="147"/>
    </row>
    <row r="228" spans="1:26" ht="12.75" customHeight="1" x14ac:dyDescent="0.2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35"/>
      <c r="U228" s="147"/>
      <c r="V228" s="147"/>
      <c r="W228" s="147"/>
      <c r="X228" s="147"/>
      <c r="Y228" s="147"/>
      <c r="Z228" s="147"/>
    </row>
    <row r="229" spans="1:26" ht="12.75" customHeight="1" x14ac:dyDescent="0.2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35"/>
      <c r="U229" s="147"/>
      <c r="V229" s="147"/>
      <c r="W229" s="147"/>
      <c r="X229" s="147"/>
      <c r="Y229" s="147"/>
      <c r="Z229" s="147"/>
    </row>
    <row r="230" spans="1:26" ht="12.75" customHeight="1" x14ac:dyDescent="0.2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35"/>
      <c r="U230" s="147"/>
      <c r="V230" s="147"/>
      <c r="W230" s="147"/>
      <c r="X230" s="147"/>
      <c r="Y230" s="147"/>
      <c r="Z230" s="147"/>
    </row>
    <row r="231" spans="1:26" ht="12.75" customHeight="1" x14ac:dyDescent="0.2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35"/>
      <c r="U231" s="147"/>
      <c r="V231" s="147"/>
      <c r="W231" s="147"/>
      <c r="X231" s="147"/>
      <c r="Y231" s="147"/>
      <c r="Z231" s="147"/>
    </row>
    <row r="232" spans="1:26" ht="12.75" customHeight="1" x14ac:dyDescent="0.2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35"/>
      <c r="U232" s="147"/>
      <c r="V232" s="147"/>
      <c r="W232" s="147"/>
      <c r="X232" s="147"/>
      <c r="Y232" s="147"/>
      <c r="Z232" s="147"/>
    </row>
    <row r="233" spans="1:26" ht="12.75" customHeight="1" x14ac:dyDescent="0.2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35"/>
      <c r="U233" s="147"/>
      <c r="V233" s="147"/>
      <c r="W233" s="147"/>
      <c r="X233" s="147"/>
      <c r="Y233" s="147"/>
      <c r="Z233" s="147"/>
    </row>
    <row r="234" spans="1:26" ht="12.75" customHeight="1" x14ac:dyDescent="0.2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35"/>
      <c r="U234" s="147"/>
      <c r="V234" s="147"/>
      <c r="W234" s="147"/>
      <c r="X234" s="147"/>
      <c r="Y234" s="147"/>
      <c r="Z234" s="147"/>
    </row>
    <row r="235" spans="1:26" ht="12.75" customHeight="1" x14ac:dyDescent="0.2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35"/>
      <c r="U235" s="147"/>
      <c r="V235" s="147"/>
      <c r="W235" s="147"/>
      <c r="X235" s="147"/>
      <c r="Y235" s="147"/>
      <c r="Z235" s="147"/>
    </row>
    <row r="236" spans="1:26" ht="12.75" customHeight="1" x14ac:dyDescent="0.2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35"/>
      <c r="U236" s="147"/>
      <c r="V236" s="147"/>
      <c r="W236" s="147"/>
      <c r="X236" s="147"/>
      <c r="Y236" s="147"/>
      <c r="Z236" s="147"/>
    </row>
    <row r="237" spans="1:26" ht="12.75" customHeight="1" x14ac:dyDescent="0.2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35"/>
      <c r="U237" s="147"/>
      <c r="V237" s="147"/>
      <c r="W237" s="147"/>
      <c r="X237" s="147"/>
      <c r="Y237" s="147"/>
      <c r="Z237" s="147"/>
    </row>
    <row r="238" spans="1:26" ht="12.75" customHeight="1" x14ac:dyDescent="0.2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35"/>
      <c r="U238" s="147"/>
      <c r="V238" s="147"/>
      <c r="W238" s="147"/>
      <c r="X238" s="147"/>
      <c r="Y238" s="147"/>
      <c r="Z238" s="147"/>
    </row>
    <row r="239" spans="1:26" ht="12.75" customHeight="1" x14ac:dyDescent="0.2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35"/>
      <c r="U239" s="147"/>
      <c r="V239" s="147"/>
      <c r="W239" s="147"/>
      <c r="X239" s="147"/>
      <c r="Y239" s="147"/>
      <c r="Z239" s="147"/>
    </row>
    <row r="240" spans="1:26" ht="12.75" customHeight="1" x14ac:dyDescent="0.2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35"/>
      <c r="U240" s="147"/>
      <c r="V240" s="147"/>
      <c r="W240" s="147"/>
      <c r="X240" s="147"/>
      <c r="Y240" s="147"/>
      <c r="Z240" s="147"/>
    </row>
    <row r="241" spans="1:26" ht="12.75" customHeight="1" x14ac:dyDescent="0.2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35"/>
      <c r="U241" s="147"/>
      <c r="V241" s="147"/>
      <c r="W241" s="147"/>
      <c r="X241" s="147"/>
      <c r="Y241" s="147"/>
      <c r="Z241" s="147"/>
    </row>
    <row r="242" spans="1:26" ht="12.75" customHeight="1" x14ac:dyDescent="0.2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35"/>
      <c r="U242" s="147"/>
      <c r="V242" s="147"/>
      <c r="W242" s="147"/>
      <c r="X242" s="147"/>
      <c r="Y242" s="147"/>
      <c r="Z242" s="147"/>
    </row>
    <row r="243" spans="1:26" ht="12.75" customHeight="1" x14ac:dyDescent="0.2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35"/>
      <c r="U243" s="147"/>
      <c r="V243" s="147"/>
      <c r="W243" s="147"/>
      <c r="X243" s="147"/>
      <c r="Y243" s="147"/>
      <c r="Z243" s="147"/>
    </row>
    <row r="244" spans="1:26" ht="12.75" customHeight="1" x14ac:dyDescent="0.2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35"/>
      <c r="U244" s="147"/>
      <c r="V244" s="147"/>
      <c r="W244" s="147"/>
      <c r="X244" s="147"/>
      <c r="Y244" s="147"/>
      <c r="Z244" s="147"/>
    </row>
    <row r="245" spans="1:26" ht="12.75" customHeight="1" x14ac:dyDescent="0.2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35"/>
      <c r="U245" s="147"/>
      <c r="V245" s="147"/>
      <c r="W245" s="147"/>
      <c r="X245" s="147"/>
      <c r="Y245" s="147"/>
      <c r="Z245" s="147"/>
    </row>
    <row r="246" spans="1:26" ht="12.75" customHeight="1" x14ac:dyDescent="0.2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35"/>
      <c r="U246" s="147"/>
      <c r="V246" s="147"/>
      <c r="W246" s="147"/>
      <c r="X246" s="147"/>
      <c r="Y246" s="147"/>
      <c r="Z246" s="147"/>
    </row>
    <row r="247" spans="1:26" ht="12.75" customHeight="1" x14ac:dyDescent="0.2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35"/>
      <c r="U247" s="147"/>
      <c r="V247" s="147"/>
      <c r="W247" s="147"/>
      <c r="X247" s="147"/>
      <c r="Y247" s="147"/>
      <c r="Z247" s="147"/>
    </row>
    <row r="248" spans="1:26" ht="12.75" customHeight="1" x14ac:dyDescent="0.2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35"/>
      <c r="U248" s="147"/>
      <c r="V248" s="147"/>
      <c r="W248" s="147"/>
      <c r="X248" s="147"/>
      <c r="Y248" s="147"/>
      <c r="Z248" s="147"/>
    </row>
    <row r="249" spans="1:26" ht="12.75" customHeight="1" x14ac:dyDescent="0.2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35"/>
      <c r="U249" s="147"/>
      <c r="V249" s="147"/>
      <c r="W249" s="147"/>
      <c r="X249" s="147"/>
      <c r="Y249" s="147"/>
      <c r="Z249" s="147"/>
    </row>
    <row r="250" spans="1:26" ht="12.75" customHeight="1" x14ac:dyDescent="0.2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35"/>
      <c r="U250" s="147"/>
      <c r="V250" s="147"/>
      <c r="W250" s="147"/>
      <c r="X250" s="147"/>
      <c r="Y250" s="147"/>
      <c r="Z250" s="147"/>
    </row>
    <row r="251" spans="1:26" ht="12.75" customHeight="1" x14ac:dyDescent="0.2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35"/>
      <c r="U251" s="147"/>
      <c r="V251" s="147"/>
      <c r="W251" s="147"/>
      <c r="X251" s="147"/>
      <c r="Y251" s="147"/>
      <c r="Z251" s="147"/>
    </row>
    <row r="252" spans="1:26" ht="12.75" customHeight="1" x14ac:dyDescent="0.2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35"/>
      <c r="U252" s="147"/>
      <c r="V252" s="147"/>
      <c r="W252" s="147"/>
      <c r="X252" s="147"/>
      <c r="Y252" s="147"/>
      <c r="Z252" s="147"/>
    </row>
    <row r="253" spans="1:26" ht="12.75" customHeight="1" x14ac:dyDescent="0.2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35"/>
      <c r="U253" s="147"/>
      <c r="V253" s="147"/>
      <c r="W253" s="147"/>
      <c r="X253" s="147"/>
      <c r="Y253" s="147"/>
      <c r="Z253" s="147"/>
    </row>
    <row r="254" spans="1:26" ht="12.75" customHeight="1" x14ac:dyDescent="0.2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35"/>
      <c r="U254" s="147"/>
      <c r="V254" s="147"/>
      <c r="W254" s="147"/>
      <c r="X254" s="147"/>
      <c r="Y254" s="147"/>
      <c r="Z254" s="147"/>
    </row>
    <row r="255" spans="1:26" ht="12.75" customHeight="1" x14ac:dyDescent="0.2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35"/>
      <c r="U255" s="147"/>
      <c r="V255" s="147"/>
      <c r="W255" s="147"/>
      <c r="X255" s="147"/>
      <c r="Y255" s="147"/>
      <c r="Z255" s="147"/>
    </row>
    <row r="256" spans="1:26" ht="12.75" customHeight="1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35"/>
      <c r="U256" s="147"/>
      <c r="V256" s="147"/>
      <c r="W256" s="147"/>
      <c r="X256" s="147"/>
      <c r="Y256" s="147"/>
      <c r="Z256" s="147"/>
    </row>
    <row r="257" spans="1:26" ht="12.75" customHeight="1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35"/>
      <c r="U257" s="147"/>
      <c r="V257" s="147"/>
      <c r="W257" s="147"/>
      <c r="X257" s="147"/>
      <c r="Y257" s="147"/>
      <c r="Z257" s="147"/>
    </row>
    <row r="258" spans="1:26" ht="12.75" customHeight="1" x14ac:dyDescent="0.2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35"/>
      <c r="U258" s="147"/>
      <c r="V258" s="147"/>
      <c r="W258" s="147"/>
      <c r="X258" s="147"/>
      <c r="Y258" s="147"/>
      <c r="Z258" s="147"/>
    </row>
    <row r="259" spans="1:26" ht="12.75" customHeight="1" x14ac:dyDescent="0.2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35"/>
      <c r="U259" s="147"/>
      <c r="V259" s="147"/>
      <c r="W259" s="147"/>
      <c r="X259" s="147"/>
      <c r="Y259" s="147"/>
      <c r="Z259" s="147"/>
    </row>
    <row r="260" spans="1:26" ht="12.75" customHeight="1" x14ac:dyDescent="0.2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35"/>
      <c r="U260" s="147"/>
      <c r="V260" s="147"/>
      <c r="W260" s="147"/>
      <c r="X260" s="147"/>
      <c r="Y260" s="147"/>
      <c r="Z260" s="147"/>
    </row>
    <row r="261" spans="1:26" ht="12.75" customHeight="1" x14ac:dyDescent="0.2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35"/>
      <c r="U261" s="147"/>
      <c r="V261" s="147"/>
      <c r="W261" s="147"/>
      <c r="X261" s="147"/>
      <c r="Y261" s="147"/>
      <c r="Z261" s="147"/>
    </row>
    <row r="262" spans="1:26" ht="12.75" customHeight="1" x14ac:dyDescent="0.2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35"/>
      <c r="U262" s="147"/>
      <c r="V262" s="147"/>
      <c r="W262" s="147"/>
      <c r="X262" s="147"/>
      <c r="Y262" s="147"/>
      <c r="Z262" s="147"/>
    </row>
    <row r="263" spans="1:26" ht="12.75" customHeight="1" x14ac:dyDescent="0.2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35"/>
      <c r="U263" s="147"/>
      <c r="V263" s="147"/>
      <c r="W263" s="147"/>
      <c r="X263" s="147"/>
      <c r="Y263" s="147"/>
      <c r="Z263" s="147"/>
    </row>
    <row r="264" spans="1:26" ht="12.75" customHeight="1" x14ac:dyDescent="0.2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35"/>
      <c r="U264" s="147"/>
      <c r="V264" s="147"/>
      <c r="W264" s="147"/>
      <c r="X264" s="147"/>
      <c r="Y264" s="147"/>
      <c r="Z264" s="147"/>
    </row>
    <row r="265" spans="1:26" ht="12.75" customHeight="1" x14ac:dyDescent="0.2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35"/>
      <c r="U265" s="147"/>
      <c r="V265" s="147"/>
      <c r="W265" s="147"/>
      <c r="X265" s="147"/>
      <c r="Y265" s="147"/>
      <c r="Z265" s="147"/>
    </row>
    <row r="266" spans="1:26" ht="12.75" customHeight="1" x14ac:dyDescent="0.2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35"/>
      <c r="U266" s="147"/>
      <c r="V266" s="147"/>
      <c r="W266" s="147"/>
      <c r="X266" s="147"/>
      <c r="Y266" s="147"/>
      <c r="Z266" s="147"/>
    </row>
    <row r="267" spans="1:26" ht="12.75" customHeight="1" x14ac:dyDescent="0.2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35"/>
      <c r="U267" s="147"/>
      <c r="V267" s="147"/>
      <c r="W267" s="147"/>
      <c r="X267" s="147"/>
      <c r="Y267" s="147"/>
      <c r="Z267" s="147"/>
    </row>
    <row r="268" spans="1:26" ht="12.75" customHeight="1" x14ac:dyDescent="0.2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35"/>
      <c r="U268" s="147"/>
      <c r="V268" s="147"/>
      <c r="W268" s="147"/>
      <c r="X268" s="147"/>
      <c r="Y268" s="147"/>
      <c r="Z268" s="147"/>
    </row>
    <row r="269" spans="1:26" ht="12.75" customHeight="1" x14ac:dyDescent="0.2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35"/>
      <c r="U269" s="147"/>
      <c r="V269" s="147"/>
      <c r="W269" s="147"/>
      <c r="X269" s="147"/>
      <c r="Y269" s="147"/>
      <c r="Z269" s="147"/>
    </row>
    <row r="270" spans="1:26" ht="12.75" customHeight="1" x14ac:dyDescent="0.2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35"/>
      <c r="U270" s="147"/>
      <c r="V270" s="147"/>
      <c r="W270" s="147"/>
      <c r="X270" s="147"/>
      <c r="Y270" s="147"/>
      <c r="Z270" s="147"/>
    </row>
    <row r="271" spans="1:26" ht="12.75" customHeight="1" x14ac:dyDescent="0.2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35"/>
      <c r="U271" s="147"/>
      <c r="V271" s="147"/>
      <c r="W271" s="147"/>
      <c r="X271" s="147"/>
      <c r="Y271" s="147"/>
      <c r="Z271" s="147"/>
    </row>
    <row r="272" spans="1:26" ht="12.75" customHeight="1" x14ac:dyDescent="0.2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35"/>
      <c r="U272" s="147"/>
      <c r="V272" s="147"/>
      <c r="W272" s="147"/>
      <c r="X272" s="147"/>
      <c r="Y272" s="147"/>
      <c r="Z272" s="147"/>
    </row>
    <row r="273" spans="1:26" ht="12.75" customHeight="1" x14ac:dyDescent="0.2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35"/>
      <c r="U273" s="147"/>
      <c r="V273" s="147"/>
      <c r="W273" s="147"/>
      <c r="X273" s="147"/>
      <c r="Y273" s="147"/>
      <c r="Z273" s="147"/>
    </row>
    <row r="274" spans="1:26" ht="12.75" customHeight="1" x14ac:dyDescent="0.2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35"/>
      <c r="U274" s="147"/>
      <c r="V274" s="147"/>
      <c r="W274" s="147"/>
      <c r="X274" s="147"/>
      <c r="Y274" s="147"/>
      <c r="Z274" s="147"/>
    </row>
    <row r="275" spans="1:26" ht="12.75" customHeight="1" x14ac:dyDescent="0.2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35"/>
      <c r="U275" s="147"/>
      <c r="V275" s="147"/>
      <c r="W275" s="147"/>
      <c r="X275" s="147"/>
      <c r="Y275" s="147"/>
      <c r="Z275" s="147"/>
    </row>
    <row r="276" spans="1:26" ht="12.75" customHeight="1" x14ac:dyDescent="0.2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35"/>
      <c r="U276" s="147"/>
      <c r="V276" s="147"/>
      <c r="W276" s="147"/>
      <c r="X276" s="147"/>
      <c r="Y276" s="147"/>
      <c r="Z276" s="147"/>
    </row>
    <row r="277" spans="1:26" ht="12.75" customHeight="1" x14ac:dyDescent="0.2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35"/>
      <c r="U277" s="147"/>
      <c r="V277" s="147"/>
      <c r="W277" s="147"/>
      <c r="X277" s="147"/>
      <c r="Y277" s="147"/>
      <c r="Z277" s="147"/>
    </row>
    <row r="278" spans="1:26" ht="12.75" customHeight="1" x14ac:dyDescent="0.2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35"/>
      <c r="U278" s="147"/>
      <c r="V278" s="147"/>
      <c r="W278" s="147"/>
      <c r="X278" s="147"/>
      <c r="Y278" s="147"/>
      <c r="Z278" s="147"/>
    </row>
    <row r="279" spans="1:26" ht="12.75" customHeight="1" x14ac:dyDescent="0.2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35"/>
      <c r="U279" s="147"/>
      <c r="V279" s="147"/>
      <c r="W279" s="147"/>
      <c r="X279" s="147"/>
      <c r="Y279" s="147"/>
      <c r="Z279" s="147"/>
    </row>
    <row r="280" spans="1:26" ht="12.75" customHeight="1" x14ac:dyDescent="0.2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35"/>
      <c r="U280" s="147"/>
      <c r="V280" s="147"/>
      <c r="W280" s="147"/>
      <c r="X280" s="147"/>
      <c r="Y280" s="147"/>
      <c r="Z280" s="147"/>
    </row>
    <row r="281" spans="1:26" ht="12.75" customHeight="1" x14ac:dyDescent="0.2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35"/>
      <c r="U281" s="147"/>
      <c r="V281" s="147"/>
      <c r="W281" s="147"/>
      <c r="X281" s="147"/>
      <c r="Y281" s="147"/>
      <c r="Z281" s="147"/>
    </row>
    <row r="282" spans="1:26" ht="12.75" customHeight="1" x14ac:dyDescent="0.2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35"/>
      <c r="U282" s="147"/>
      <c r="V282" s="147"/>
      <c r="W282" s="147"/>
      <c r="X282" s="147"/>
      <c r="Y282" s="147"/>
      <c r="Z282" s="147"/>
    </row>
    <row r="283" spans="1:26" ht="12.75" customHeight="1" x14ac:dyDescent="0.2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35"/>
      <c r="U283" s="147"/>
      <c r="V283" s="147"/>
      <c r="W283" s="147"/>
      <c r="X283" s="147"/>
      <c r="Y283" s="147"/>
      <c r="Z283" s="147"/>
    </row>
    <row r="284" spans="1:26" ht="12.75" customHeight="1" x14ac:dyDescent="0.2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35"/>
      <c r="U284" s="147"/>
      <c r="V284" s="147"/>
      <c r="W284" s="147"/>
      <c r="X284" s="147"/>
      <c r="Y284" s="147"/>
      <c r="Z284" s="147"/>
    </row>
    <row r="285" spans="1:26" ht="12.75" customHeight="1" x14ac:dyDescent="0.2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35"/>
      <c r="U285" s="147"/>
      <c r="V285" s="147"/>
      <c r="W285" s="147"/>
      <c r="X285" s="147"/>
      <c r="Y285" s="147"/>
      <c r="Z285" s="147"/>
    </row>
    <row r="286" spans="1:26" ht="12.75" customHeight="1" x14ac:dyDescent="0.2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35"/>
      <c r="U286" s="147"/>
      <c r="V286" s="147"/>
      <c r="W286" s="147"/>
      <c r="X286" s="147"/>
      <c r="Y286" s="147"/>
      <c r="Z286" s="147"/>
    </row>
    <row r="287" spans="1:26" ht="12.75" customHeight="1" x14ac:dyDescent="0.2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35"/>
      <c r="U287" s="147"/>
      <c r="V287" s="147"/>
      <c r="W287" s="147"/>
      <c r="X287" s="147"/>
      <c r="Y287" s="147"/>
      <c r="Z287" s="147"/>
    </row>
    <row r="288" spans="1:26" ht="12.75" customHeight="1" x14ac:dyDescent="0.2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35"/>
      <c r="U288" s="147"/>
      <c r="V288" s="147"/>
      <c r="W288" s="147"/>
      <c r="X288" s="147"/>
      <c r="Y288" s="147"/>
      <c r="Z288" s="147"/>
    </row>
    <row r="289" spans="1:26" ht="12.75" customHeight="1" x14ac:dyDescent="0.2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35"/>
      <c r="U289" s="147"/>
      <c r="V289" s="147"/>
      <c r="W289" s="147"/>
      <c r="X289" s="147"/>
      <c r="Y289" s="147"/>
      <c r="Z289" s="147"/>
    </row>
    <row r="290" spans="1:26" ht="12.75" customHeight="1" x14ac:dyDescent="0.2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35"/>
      <c r="U290" s="147"/>
      <c r="V290" s="147"/>
      <c r="W290" s="147"/>
      <c r="X290" s="147"/>
      <c r="Y290" s="147"/>
      <c r="Z290" s="147"/>
    </row>
    <row r="291" spans="1:26" ht="12.75" customHeight="1" x14ac:dyDescent="0.2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35"/>
      <c r="U291" s="147"/>
      <c r="V291" s="147"/>
      <c r="W291" s="147"/>
      <c r="X291" s="147"/>
      <c r="Y291" s="147"/>
      <c r="Z291" s="147"/>
    </row>
    <row r="292" spans="1:26" ht="12.75" customHeight="1" x14ac:dyDescent="0.2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35"/>
      <c r="U292" s="147"/>
      <c r="V292" s="147"/>
      <c r="W292" s="147"/>
      <c r="X292" s="147"/>
      <c r="Y292" s="147"/>
      <c r="Z292" s="147"/>
    </row>
    <row r="293" spans="1:26" ht="12.75" customHeight="1" x14ac:dyDescent="0.2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35"/>
      <c r="U293" s="147"/>
      <c r="V293" s="147"/>
      <c r="W293" s="147"/>
      <c r="X293" s="147"/>
      <c r="Y293" s="147"/>
      <c r="Z293" s="147"/>
    </row>
    <row r="294" spans="1:26" ht="12.75" customHeight="1" x14ac:dyDescent="0.2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35"/>
      <c r="U294" s="147"/>
      <c r="V294" s="147"/>
      <c r="W294" s="147"/>
      <c r="X294" s="147"/>
      <c r="Y294" s="147"/>
      <c r="Z294" s="147"/>
    </row>
    <row r="295" spans="1:26" ht="12.75" customHeight="1" x14ac:dyDescent="0.2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35"/>
      <c r="U295" s="147"/>
      <c r="V295" s="147"/>
      <c r="W295" s="147"/>
      <c r="X295" s="147"/>
      <c r="Y295" s="147"/>
      <c r="Z295" s="147"/>
    </row>
    <row r="296" spans="1:26" ht="12.75" customHeight="1" x14ac:dyDescent="0.2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35"/>
      <c r="U296" s="147"/>
      <c r="V296" s="147"/>
      <c r="W296" s="147"/>
      <c r="X296" s="147"/>
      <c r="Y296" s="147"/>
      <c r="Z296" s="147"/>
    </row>
    <row r="297" spans="1:26" ht="12.75" customHeight="1" x14ac:dyDescent="0.2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35"/>
      <c r="U297" s="147"/>
      <c r="V297" s="147"/>
      <c r="W297" s="147"/>
      <c r="X297" s="147"/>
      <c r="Y297" s="147"/>
      <c r="Z297" s="147"/>
    </row>
    <row r="298" spans="1:26" ht="12.75" customHeight="1" x14ac:dyDescent="0.2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35"/>
      <c r="U298" s="147"/>
      <c r="V298" s="147"/>
      <c r="W298" s="147"/>
      <c r="X298" s="147"/>
      <c r="Y298" s="147"/>
      <c r="Z298" s="147"/>
    </row>
    <row r="299" spans="1:26" ht="12.75" customHeight="1" x14ac:dyDescent="0.2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35"/>
      <c r="U299" s="147"/>
      <c r="V299" s="147"/>
      <c r="W299" s="147"/>
      <c r="X299" s="147"/>
      <c r="Y299" s="147"/>
      <c r="Z299" s="147"/>
    </row>
    <row r="300" spans="1:26" ht="12.75" customHeight="1" x14ac:dyDescent="0.2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35"/>
      <c r="U300" s="147"/>
      <c r="V300" s="147"/>
      <c r="W300" s="147"/>
      <c r="X300" s="147"/>
      <c r="Y300" s="147"/>
      <c r="Z300" s="147"/>
    </row>
    <row r="301" spans="1:26" ht="12.75" customHeight="1" x14ac:dyDescent="0.2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35"/>
      <c r="U301" s="147"/>
      <c r="V301" s="147"/>
      <c r="W301" s="147"/>
      <c r="X301" s="147"/>
      <c r="Y301" s="147"/>
      <c r="Z301" s="147"/>
    </row>
    <row r="302" spans="1:26" ht="12.75" customHeight="1" x14ac:dyDescent="0.2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35"/>
      <c r="U302" s="147"/>
      <c r="V302" s="147"/>
      <c r="W302" s="147"/>
      <c r="X302" s="147"/>
      <c r="Y302" s="147"/>
      <c r="Z302" s="147"/>
    </row>
    <row r="303" spans="1:26" ht="12.75" customHeight="1" x14ac:dyDescent="0.2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35"/>
      <c r="U303" s="147"/>
      <c r="V303" s="147"/>
      <c r="W303" s="147"/>
      <c r="X303" s="147"/>
      <c r="Y303" s="147"/>
      <c r="Z303" s="147"/>
    </row>
    <row r="304" spans="1:26" ht="12.75" customHeight="1" x14ac:dyDescent="0.2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35"/>
      <c r="U304" s="147"/>
      <c r="V304" s="147"/>
      <c r="W304" s="147"/>
      <c r="X304" s="147"/>
      <c r="Y304" s="147"/>
      <c r="Z304" s="147"/>
    </row>
    <row r="305" spans="1:26" ht="12.75" customHeight="1" x14ac:dyDescent="0.2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35"/>
      <c r="U305" s="147"/>
      <c r="V305" s="147"/>
      <c r="W305" s="147"/>
      <c r="X305" s="147"/>
      <c r="Y305" s="147"/>
      <c r="Z305" s="147"/>
    </row>
    <row r="306" spans="1:26" ht="12.75" customHeight="1" x14ac:dyDescent="0.2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35"/>
      <c r="U306" s="147"/>
      <c r="V306" s="147"/>
      <c r="W306" s="147"/>
      <c r="X306" s="147"/>
      <c r="Y306" s="147"/>
      <c r="Z306" s="147"/>
    </row>
    <row r="307" spans="1:26" ht="12.75" customHeight="1" x14ac:dyDescent="0.2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35"/>
      <c r="U307" s="147"/>
      <c r="V307" s="147"/>
      <c r="W307" s="147"/>
      <c r="X307" s="147"/>
      <c r="Y307" s="147"/>
      <c r="Z307" s="147"/>
    </row>
    <row r="308" spans="1:26" ht="12.75" customHeight="1" x14ac:dyDescent="0.2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35"/>
      <c r="U308" s="147"/>
      <c r="V308" s="147"/>
      <c r="W308" s="147"/>
      <c r="X308" s="147"/>
      <c r="Y308" s="147"/>
      <c r="Z308" s="147"/>
    </row>
    <row r="309" spans="1:26" ht="12.75" customHeight="1" x14ac:dyDescent="0.2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35"/>
      <c r="U309" s="147"/>
      <c r="V309" s="147"/>
      <c r="W309" s="147"/>
      <c r="X309" s="147"/>
      <c r="Y309" s="147"/>
      <c r="Z309" s="147"/>
    </row>
    <row r="310" spans="1:26" ht="12.75" customHeight="1" x14ac:dyDescent="0.2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35"/>
      <c r="U310" s="147"/>
      <c r="V310" s="147"/>
      <c r="W310" s="147"/>
      <c r="X310" s="147"/>
      <c r="Y310" s="147"/>
      <c r="Z310" s="147"/>
    </row>
    <row r="311" spans="1:26" ht="12.75" customHeight="1" x14ac:dyDescent="0.2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35"/>
      <c r="U311" s="147"/>
      <c r="V311" s="147"/>
      <c r="W311" s="147"/>
      <c r="X311" s="147"/>
      <c r="Y311" s="147"/>
      <c r="Z311" s="147"/>
    </row>
    <row r="312" spans="1:26" ht="12.75" customHeight="1" x14ac:dyDescent="0.2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35"/>
      <c r="U312" s="147"/>
      <c r="V312" s="147"/>
      <c r="W312" s="147"/>
      <c r="X312" s="147"/>
      <c r="Y312" s="147"/>
      <c r="Z312" s="147"/>
    </row>
    <row r="313" spans="1:26" ht="12.75" customHeight="1" x14ac:dyDescent="0.2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35"/>
      <c r="U313" s="147"/>
      <c r="V313" s="147"/>
      <c r="W313" s="147"/>
      <c r="X313" s="147"/>
      <c r="Y313" s="147"/>
      <c r="Z313" s="147"/>
    </row>
    <row r="314" spans="1:26" ht="12.75" customHeight="1" x14ac:dyDescent="0.2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35"/>
      <c r="U314" s="147"/>
      <c r="V314" s="147"/>
      <c r="W314" s="147"/>
      <c r="X314" s="147"/>
      <c r="Y314" s="147"/>
      <c r="Z314" s="147"/>
    </row>
    <row r="315" spans="1:26" ht="12.75" customHeight="1" x14ac:dyDescent="0.2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35"/>
      <c r="U315" s="147"/>
      <c r="V315" s="147"/>
      <c r="W315" s="147"/>
      <c r="X315" s="147"/>
      <c r="Y315" s="147"/>
      <c r="Z315" s="147"/>
    </row>
    <row r="316" spans="1:26" ht="12.75" customHeight="1" x14ac:dyDescent="0.2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35"/>
      <c r="U316" s="147"/>
      <c r="V316" s="147"/>
      <c r="W316" s="147"/>
      <c r="X316" s="147"/>
      <c r="Y316" s="147"/>
      <c r="Z316" s="147"/>
    </row>
    <row r="317" spans="1:26" ht="12.75" customHeight="1" x14ac:dyDescent="0.2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35"/>
      <c r="U317" s="147"/>
      <c r="V317" s="147"/>
      <c r="W317" s="147"/>
      <c r="X317" s="147"/>
      <c r="Y317" s="147"/>
      <c r="Z317" s="147"/>
    </row>
    <row r="318" spans="1:26" ht="12.75" customHeight="1" x14ac:dyDescent="0.2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35"/>
      <c r="U318" s="147"/>
      <c r="V318" s="147"/>
      <c r="W318" s="147"/>
      <c r="X318" s="147"/>
      <c r="Y318" s="147"/>
      <c r="Z318" s="147"/>
    </row>
    <row r="319" spans="1:26" ht="12.75" customHeight="1" x14ac:dyDescent="0.2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35"/>
      <c r="U319" s="147"/>
      <c r="V319" s="147"/>
      <c r="W319" s="147"/>
      <c r="X319" s="147"/>
      <c r="Y319" s="147"/>
      <c r="Z319" s="147"/>
    </row>
    <row r="320" spans="1:26" ht="12.75" customHeight="1" x14ac:dyDescent="0.2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35"/>
      <c r="U320" s="147"/>
      <c r="V320" s="147"/>
      <c r="W320" s="147"/>
      <c r="X320" s="147"/>
      <c r="Y320" s="147"/>
      <c r="Z320" s="147"/>
    </row>
    <row r="321" spans="1:26" ht="12.75" customHeight="1" x14ac:dyDescent="0.2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35"/>
      <c r="U321" s="147"/>
      <c r="V321" s="147"/>
      <c r="W321" s="147"/>
      <c r="X321" s="147"/>
      <c r="Y321" s="147"/>
      <c r="Z321" s="147"/>
    </row>
    <row r="322" spans="1:26" ht="12.75" customHeight="1" x14ac:dyDescent="0.2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35"/>
      <c r="U322" s="147"/>
      <c r="V322" s="147"/>
      <c r="W322" s="147"/>
      <c r="X322" s="147"/>
      <c r="Y322" s="147"/>
      <c r="Z322" s="147"/>
    </row>
    <row r="323" spans="1:26" ht="12.75" customHeight="1" x14ac:dyDescent="0.2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35"/>
      <c r="U323" s="147"/>
      <c r="V323" s="147"/>
      <c r="W323" s="147"/>
      <c r="X323" s="147"/>
      <c r="Y323" s="147"/>
      <c r="Z323" s="147"/>
    </row>
    <row r="324" spans="1:26" ht="12.75" customHeight="1" x14ac:dyDescent="0.2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35"/>
      <c r="U324" s="147"/>
      <c r="V324" s="147"/>
      <c r="W324" s="147"/>
      <c r="X324" s="147"/>
      <c r="Y324" s="147"/>
      <c r="Z324" s="147"/>
    </row>
    <row r="325" spans="1:26" ht="12.75" customHeight="1" x14ac:dyDescent="0.2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35"/>
      <c r="U325" s="147"/>
      <c r="V325" s="147"/>
      <c r="W325" s="147"/>
      <c r="X325" s="147"/>
      <c r="Y325" s="147"/>
      <c r="Z325" s="147"/>
    </row>
    <row r="326" spans="1:26" ht="12.75" customHeight="1" x14ac:dyDescent="0.2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35"/>
      <c r="U326" s="147"/>
      <c r="V326" s="147"/>
      <c r="W326" s="147"/>
      <c r="X326" s="147"/>
      <c r="Y326" s="147"/>
      <c r="Z326" s="147"/>
    </row>
    <row r="327" spans="1:26" ht="12.75" customHeight="1" x14ac:dyDescent="0.2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35"/>
      <c r="U327" s="147"/>
      <c r="V327" s="147"/>
      <c r="W327" s="147"/>
      <c r="X327" s="147"/>
      <c r="Y327" s="147"/>
      <c r="Z327" s="147"/>
    </row>
    <row r="328" spans="1:26" ht="12.75" customHeight="1" x14ac:dyDescent="0.2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35"/>
      <c r="U328" s="147"/>
      <c r="V328" s="147"/>
      <c r="W328" s="147"/>
      <c r="X328" s="147"/>
      <c r="Y328" s="147"/>
      <c r="Z328" s="147"/>
    </row>
    <row r="329" spans="1:26" ht="12.75" customHeight="1" x14ac:dyDescent="0.2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35"/>
      <c r="U329" s="147"/>
      <c r="V329" s="147"/>
      <c r="W329" s="147"/>
      <c r="X329" s="147"/>
      <c r="Y329" s="147"/>
      <c r="Z329" s="147"/>
    </row>
    <row r="330" spans="1:26" ht="12.75" customHeight="1" x14ac:dyDescent="0.2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35"/>
      <c r="U330" s="147"/>
      <c r="V330" s="147"/>
      <c r="W330" s="147"/>
      <c r="X330" s="147"/>
      <c r="Y330" s="147"/>
      <c r="Z330" s="147"/>
    </row>
    <row r="331" spans="1:26" ht="12.75" customHeight="1" x14ac:dyDescent="0.2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35"/>
      <c r="U331" s="147"/>
      <c r="V331" s="147"/>
      <c r="W331" s="147"/>
      <c r="X331" s="147"/>
      <c r="Y331" s="147"/>
      <c r="Z331" s="147"/>
    </row>
    <row r="332" spans="1:26" ht="12.75" customHeight="1" x14ac:dyDescent="0.2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35"/>
      <c r="U332" s="147"/>
      <c r="V332" s="147"/>
      <c r="W332" s="147"/>
      <c r="X332" s="147"/>
      <c r="Y332" s="147"/>
      <c r="Z332" s="147"/>
    </row>
    <row r="333" spans="1:26" ht="12.75" customHeight="1" x14ac:dyDescent="0.2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35"/>
      <c r="U333" s="147"/>
      <c r="V333" s="147"/>
      <c r="W333" s="147"/>
      <c r="X333" s="147"/>
      <c r="Y333" s="147"/>
      <c r="Z333" s="147"/>
    </row>
    <row r="334" spans="1:26" ht="12.75" customHeight="1" x14ac:dyDescent="0.2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35"/>
      <c r="U334" s="147"/>
      <c r="V334" s="147"/>
      <c r="W334" s="147"/>
      <c r="X334" s="147"/>
      <c r="Y334" s="147"/>
      <c r="Z334" s="147"/>
    </row>
    <row r="335" spans="1:26" ht="12.75" customHeight="1" x14ac:dyDescent="0.2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35"/>
      <c r="U335" s="147"/>
      <c r="V335" s="147"/>
      <c r="W335" s="147"/>
      <c r="X335" s="147"/>
      <c r="Y335" s="147"/>
      <c r="Z335" s="147"/>
    </row>
    <row r="336" spans="1:26" ht="12.75" customHeight="1" x14ac:dyDescent="0.2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35"/>
      <c r="U336" s="147"/>
      <c r="V336" s="147"/>
      <c r="W336" s="147"/>
      <c r="X336" s="147"/>
      <c r="Y336" s="147"/>
      <c r="Z336" s="147"/>
    </row>
    <row r="337" spans="1:26" ht="12.75" customHeight="1" x14ac:dyDescent="0.2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35"/>
      <c r="U337" s="147"/>
      <c r="V337" s="147"/>
      <c r="W337" s="147"/>
      <c r="X337" s="147"/>
      <c r="Y337" s="147"/>
      <c r="Z337" s="147"/>
    </row>
    <row r="338" spans="1:26" ht="12.75" customHeight="1" x14ac:dyDescent="0.2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35"/>
      <c r="U338" s="147"/>
      <c r="V338" s="147"/>
      <c r="W338" s="147"/>
      <c r="X338" s="147"/>
      <c r="Y338" s="147"/>
      <c r="Z338" s="147"/>
    </row>
    <row r="339" spans="1:26" ht="12.75" customHeight="1" x14ac:dyDescent="0.2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35"/>
      <c r="U339" s="147"/>
      <c r="V339" s="147"/>
      <c r="W339" s="147"/>
      <c r="X339" s="147"/>
      <c r="Y339" s="147"/>
      <c r="Z339" s="147"/>
    </row>
    <row r="340" spans="1:26" ht="12.75" customHeight="1" x14ac:dyDescent="0.2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35"/>
      <c r="U340" s="147"/>
      <c r="V340" s="147"/>
      <c r="W340" s="147"/>
      <c r="X340" s="147"/>
      <c r="Y340" s="147"/>
      <c r="Z340" s="147"/>
    </row>
    <row r="341" spans="1:26" ht="12.75" customHeight="1" x14ac:dyDescent="0.2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35"/>
      <c r="U341" s="147"/>
      <c r="V341" s="147"/>
      <c r="W341" s="147"/>
      <c r="X341" s="147"/>
      <c r="Y341" s="147"/>
      <c r="Z341" s="147"/>
    </row>
    <row r="342" spans="1:26" ht="12.75" customHeight="1" x14ac:dyDescent="0.2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35"/>
      <c r="U342" s="147"/>
      <c r="V342" s="147"/>
      <c r="W342" s="147"/>
      <c r="X342" s="147"/>
      <c r="Y342" s="147"/>
      <c r="Z342" s="147"/>
    </row>
    <row r="343" spans="1:26" ht="12.75" customHeight="1" x14ac:dyDescent="0.2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35"/>
      <c r="U343" s="147"/>
      <c r="V343" s="147"/>
      <c r="W343" s="147"/>
      <c r="X343" s="147"/>
      <c r="Y343" s="147"/>
      <c r="Z343" s="147"/>
    </row>
    <row r="344" spans="1:26" ht="12.75" customHeight="1" x14ac:dyDescent="0.2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35"/>
      <c r="U344" s="147"/>
      <c r="V344" s="147"/>
      <c r="W344" s="147"/>
      <c r="X344" s="147"/>
      <c r="Y344" s="147"/>
      <c r="Z344" s="147"/>
    </row>
    <row r="345" spans="1:26" ht="12.75" customHeight="1" x14ac:dyDescent="0.2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35"/>
      <c r="U345" s="147"/>
      <c r="V345" s="147"/>
      <c r="W345" s="147"/>
      <c r="X345" s="147"/>
      <c r="Y345" s="147"/>
      <c r="Z345" s="147"/>
    </row>
    <row r="346" spans="1:26" ht="12.75" customHeight="1" x14ac:dyDescent="0.2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35"/>
      <c r="U346" s="147"/>
      <c r="V346" s="147"/>
      <c r="W346" s="147"/>
      <c r="X346" s="147"/>
      <c r="Y346" s="147"/>
      <c r="Z346" s="147"/>
    </row>
    <row r="347" spans="1:26" ht="12.75" customHeight="1" x14ac:dyDescent="0.2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35"/>
      <c r="U347" s="147"/>
      <c r="V347" s="147"/>
      <c r="W347" s="147"/>
      <c r="X347" s="147"/>
      <c r="Y347" s="147"/>
      <c r="Z347" s="147"/>
    </row>
    <row r="348" spans="1:26" ht="12.75" customHeight="1" x14ac:dyDescent="0.2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35"/>
      <c r="U348" s="147"/>
      <c r="V348" s="147"/>
      <c r="W348" s="147"/>
      <c r="X348" s="147"/>
      <c r="Y348" s="147"/>
      <c r="Z348" s="147"/>
    </row>
    <row r="349" spans="1:26" ht="12.75" customHeight="1" x14ac:dyDescent="0.2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35"/>
      <c r="U349" s="147"/>
      <c r="V349" s="147"/>
      <c r="W349" s="147"/>
      <c r="X349" s="147"/>
      <c r="Y349" s="147"/>
      <c r="Z349" s="147"/>
    </row>
    <row r="350" spans="1:26" ht="12.75" customHeight="1" x14ac:dyDescent="0.2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35"/>
      <c r="U350" s="147"/>
      <c r="V350" s="147"/>
      <c r="W350" s="147"/>
      <c r="X350" s="147"/>
      <c r="Y350" s="147"/>
      <c r="Z350" s="147"/>
    </row>
    <row r="351" spans="1:26" ht="12.75" customHeight="1" x14ac:dyDescent="0.2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35"/>
      <c r="U351" s="147"/>
      <c r="V351" s="147"/>
      <c r="W351" s="147"/>
      <c r="X351" s="147"/>
      <c r="Y351" s="147"/>
      <c r="Z351" s="147"/>
    </row>
    <row r="352" spans="1:26" ht="12.75" customHeight="1" x14ac:dyDescent="0.2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35"/>
      <c r="U352" s="147"/>
      <c r="V352" s="147"/>
      <c r="W352" s="147"/>
      <c r="X352" s="147"/>
      <c r="Y352" s="147"/>
      <c r="Z352" s="147"/>
    </row>
    <row r="353" spans="1:26" ht="12.75" customHeight="1" x14ac:dyDescent="0.2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35"/>
      <c r="U353" s="147"/>
      <c r="V353" s="147"/>
      <c r="W353" s="147"/>
      <c r="X353" s="147"/>
      <c r="Y353" s="147"/>
      <c r="Z353" s="147"/>
    </row>
    <row r="354" spans="1:26" ht="12.75" customHeight="1" x14ac:dyDescent="0.2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35"/>
      <c r="U354" s="147"/>
      <c r="V354" s="147"/>
      <c r="W354" s="147"/>
      <c r="X354" s="147"/>
      <c r="Y354" s="147"/>
      <c r="Z354" s="147"/>
    </row>
    <row r="355" spans="1:26" ht="12.75" customHeight="1" x14ac:dyDescent="0.2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35"/>
      <c r="U355" s="147"/>
      <c r="V355" s="147"/>
      <c r="W355" s="147"/>
      <c r="X355" s="147"/>
      <c r="Y355" s="147"/>
      <c r="Z355" s="147"/>
    </row>
    <row r="356" spans="1:26" ht="12.75" customHeight="1" x14ac:dyDescent="0.2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35"/>
      <c r="U356" s="147"/>
      <c r="V356" s="147"/>
      <c r="W356" s="147"/>
      <c r="X356" s="147"/>
      <c r="Y356" s="147"/>
      <c r="Z356" s="147"/>
    </row>
    <row r="357" spans="1:26" ht="12.75" customHeight="1" x14ac:dyDescent="0.2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35"/>
      <c r="U357" s="147"/>
      <c r="V357" s="147"/>
      <c r="W357" s="147"/>
      <c r="X357" s="147"/>
      <c r="Y357" s="147"/>
      <c r="Z357" s="147"/>
    </row>
    <row r="358" spans="1:26" ht="12.75" customHeight="1" x14ac:dyDescent="0.2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35"/>
      <c r="U358" s="147"/>
      <c r="V358" s="147"/>
      <c r="W358" s="147"/>
      <c r="X358" s="147"/>
      <c r="Y358" s="147"/>
      <c r="Z358" s="147"/>
    </row>
    <row r="359" spans="1:26" ht="12.75" customHeight="1" x14ac:dyDescent="0.2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35"/>
      <c r="U359" s="147"/>
      <c r="V359" s="147"/>
      <c r="W359" s="147"/>
      <c r="X359" s="147"/>
      <c r="Y359" s="147"/>
      <c r="Z359" s="147"/>
    </row>
    <row r="360" spans="1:26" ht="12.75" customHeight="1" x14ac:dyDescent="0.2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35"/>
      <c r="U360" s="147"/>
      <c r="V360" s="147"/>
      <c r="W360" s="147"/>
      <c r="X360" s="147"/>
      <c r="Y360" s="147"/>
      <c r="Z360" s="147"/>
    </row>
    <row r="361" spans="1:26" ht="12.75" customHeight="1" x14ac:dyDescent="0.2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35"/>
      <c r="U361" s="147"/>
      <c r="V361" s="147"/>
      <c r="W361" s="147"/>
      <c r="X361" s="147"/>
      <c r="Y361" s="147"/>
      <c r="Z361" s="147"/>
    </row>
    <row r="362" spans="1:26" ht="12.75" customHeight="1" x14ac:dyDescent="0.2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35"/>
      <c r="U362" s="147"/>
      <c r="V362" s="147"/>
      <c r="W362" s="147"/>
      <c r="X362" s="147"/>
      <c r="Y362" s="147"/>
      <c r="Z362" s="147"/>
    </row>
    <row r="363" spans="1:26" ht="12.75" customHeight="1" x14ac:dyDescent="0.2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35"/>
      <c r="U363" s="147"/>
      <c r="V363" s="147"/>
      <c r="W363" s="147"/>
      <c r="X363" s="147"/>
      <c r="Y363" s="147"/>
      <c r="Z363" s="147"/>
    </row>
    <row r="364" spans="1:26" ht="12.75" customHeight="1" x14ac:dyDescent="0.2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35"/>
      <c r="U364" s="147"/>
      <c r="V364" s="147"/>
      <c r="W364" s="147"/>
      <c r="X364" s="147"/>
      <c r="Y364" s="147"/>
      <c r="Z364" s="147"/>
    </row>
    <row r="365" spans="1:26" ht="12.75" customHeight="1" x14ac:dyDescent="0.2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35"/>
      <c r="U365" s="147"/>
      <c r="V365" s="147"/>
      <c r="W365" s="147"/>
      <c r="X365" s="147"/>
      <c r="Y365" s="147"/>
      <c r="Z365" s="147"/>
    </row>
    <row r="366" spans="1:26" ht="12.75" customHeight="1" x14ac:dyDescent="0.2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35"/>
      <c r="U366" s="147"/>
      <c r="V366" s="147"/>
      <c r="W366" s="147"/>
      <c r="X366" s="147"/>
      <c r="Y366" s="147"/>
      <c r="Z366" s="147"/>
    </row>
    <row r="367" spans="1:26" ht="12.75" customHeight="1" x14ac:dyDescent="0.2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35"/>
      <c r="U367" s="147"/>
      <c r="V367" s="147"/>
      <c r="W367" s="147"/>
      <c r="X367" s="147"/>
      <c r="Y367" s="147"/>
      <c r="Z367" s="147"/>
    </row>
    <row r="368" spans="1:26" ht="12.75" customHeight="1" x14ac:dyDescent="0.2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35"/>
      <c r="U368" s="147"/>
      <c r="V368" s="147"/>
      <c r="W368" s="147"/>
      <c r="X368" s="147"/>
      <c r="Y368" s="147"/>
      <c r="Z368" s="147"/>
    </row>
    <row r="369" spans="1:26" ht="12.75" customHeight="1" x14ac:dyDescent="0.2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35"/>
      <c r="U369" s="147"/>
      <c r="V369" s="147"/>
      <c r="W369" s="147"/>
      <c r="X369" s="147"/>
      <c r="Y369" s="147"/>
      <c r="Z369" s="147"/>
    </row>
    <row r="370" spans="1:26" ht="12.75" customHeight="1" x14ac:dyDescent="0.2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35"/>
      <c r="U370" s="147"/>
      <c r="V370" s="147"/>
      <c r="W370" s="147"/>
      <c r="X370" s="147"/>
      <c r="Y370" s="147"/>
      <c r="Z370" s="147"/>
    </row>
    <row r="371" spans="1:26" ht="12.75" customHeight="1" x14ac:dyDescent="0.2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35"/>
      <c r="U371" s="147"/>
      <c r="V371" s="147"/>
      <c r="W371" s="147"/>
      <c r="X371" s="147"/>
      <c r="Y371" s="147"/>
      <c r="Z371" s="147"/>
    </row>
    <row r="372" spans="1:26" ht="12.75" customHeight="1" x14ac:dyDescent="0.2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35"/>
      <c r="U372" s="147"/>
      <c r="V372" s="147"/>
      <c r="W372" s="147"/>
      <c r="X372" s="147"/>
      <c r="Y372" s="147"/>
      <c r="Z372" s="147"/>
    </row>
    <row r="373" spans="1:26" ht="12.75" customHeight="1" x14ac:dyDescent="0.2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35"/>
      <c r="U373" s="147"/>
      <c r="V373" s="147"/>
      <c r="W373" s="147"/>
      <c r="X373" s="147"/>
      <c r="Y373" s="147"/>
      <c r="Z373" s="147"/>
    </row>
    <row r="374" spans="1:26" ht="12.75" customHeight="1" x14ac:dyDescent="0.2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35"/>
      <c r="U374" s="147"/>
      <c r="V374" s="147"/>
      <c r="W374" s="147"/>
      <c r="X374" s="147"/>
      <c r="Y374" s="147"/>
      <c r="Z374" s="147"/>
    </row>
    <row r="375" spans="1:26" ht="12.75" customHeight="1" x14ac:dyDescent="0.2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35"/>
      <c r="U375" s="147"/>
      <c r="V375" s="147"/>
      <c r="W375" s="147"/>
      <c r="X375" s="147"/>
      <c r="Y375" s="147"/>
      <c r="Z375" s="147"/>
    </row>
    <row r="376" spans="1:26" ht="12.75" customHeight="1" x14ac:dyDescent="0.2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35"/>
      <c r="U376" s="147"/>
      <c r="V376" s="147"/>
      <c r="W376" s="147"/>
      <c r="X376" s="147"/>
      <c r="Y376" s="147"/>
      <c r="Z376" s="147"/>
    </row>
    <row r="377" spans="1:26" ht="12.75" customHeight="1" x14ac:dyDescent="0.2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35"/>
      <c r="U377" s="147"/>
      <c r="V377" s="147"/>
      <c r="W377" s="147"/>
      <c r="X377" s="147"/>
      <c r="Y377" s="147"/>
      <c r="Z377" s="147"/>
    </row>
    <row r="378" spans="1:26" ht="12.75" customHeight="1" x14ac:dyDescent="0.2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35"/>
      <c r="U378" s="147"/>
      <c r="V378" s="147"/>
      <c r="W378" s="147"/>
      <c r="X378" s="147"/>
      <c r="Y378" s="147"/>
      <c r="Z378" s="147"/>
    </row>
    <row r="379" spans="1:26" ht="12.75" customHeight="1" x14ac:dyDescent="0.2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35"/>
      <c r="U379" s="147"/>
      <c r="V379" s="147"/>
      <c r="W379" s="147"/>
      <c r="X379" s="147"/>
      <c r="Y379" s="147"/>
      <c r="Z379" s="147"/>
    </row>
    <row r="380" spans="1:26" ht="12.75" customHeight="1" x14ac:dyDescent="0.2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35"/>
      <c r="U380" s="147"/>
      <c r="V380" s="147"/>
      <c r="W380" s="147"/>
      <c r="X380" s="147"/>
      <c r="Y380" s="147"/>
      <c r="Z380" s="147"/>
    </row>
    <row r="381" spans="1:26" ht="12.75" customHeight="1" x14ac:dyDescent="0.2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35"/>
      <c r="U381" s="147"/>
      <c r="V381" s="147"/>
      <c r="W381" s="147"/>
      <c r="X381" s="147"/>
      <c r="Y381" s="147"/>
      <c r="Z381" s="147"/>
    </row>
    <row r="382" spans="1:26" ht="12.75" customHeight="1" x14ac:dyDescent="0.2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35"/>
      <c r="U382" s="147"/>
      <c r="V382" s="147"/>
      <c r="W382" s="147"/>
      <c r="X382" s="147"/>
      <c r="Y382" s="147"/>
      <c r="Z382" s="147"/>
    </row>
    <row r="383" spans="1:26" ht="12.75" customHeight="1" x14ac:dyDescent="0.2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35"/>
      <c r="U383" s="147"/>
      <c r="V383" s="147"/>
      <c r="W383" s="147"/>
      <c r="X383" s="147"/>
      <c r="Y383" s="147"/>
      <c r="Z383" s="147"/>
    </row>
    <row r="384" spans="1:26" ht="12.75" customHeight="1" x14ac:dyDescent="0.2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35"/>
      <c r="U384" s="147"/>
      <c r="V384" s="147"/>
      <c r="W384" s="147"/>
      <c r="X384" s="147"/>
      <c r="Y384" s="147"/>
      <c r="Z384" s="147"/>
    </row>
    <row r="385" spans="1:26" ht="12.75" customHeight="1" x14ac:dyDescent="0.2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35"/>
      <c r="U385" s="147"/>
      <c r="V385" s="147"/>
      <c r="W385" s="147"/>
      <c r="X385" s="147"/>
      <c r="Y385" s="147"/>
      <c r="Z385" s="147"/>
    </row>
    <row r="386" spans="1:26" ht="12.75" customHeight="1" x14ac:dyDescent="0.2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35"/>
      <c r="U386" s="147"/>
      <c r="V386" s="147"/>
      <c r="W386" s="147"/>
      <c r="X386" s="147"/>
      <c r="Y386" s="147"/>
      <c r="Z386" s="147"/>
    </row>
    <row r="387" spans="1:26" ht="12.75" customHeight="1" x14ac:dyDescent="0.2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35"/>
      <c r="U387" s="147"/>
      <c r="V387" s="147"/>
      <c r="W387" s="147"/>
      <c r="X387" s="147"/>
      <c r="Y387" s="147"/>
      <c r="Z387" s="147"/>
    </row>
    <row r="388" spans="1:26" ht="12.75" customHeight="1" x14ac:dyDescent="0.2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35"/>
      <c r="U388" s="147"/>
      <c r="V388" s="147"/>
      <c r="W388" s="147"/>
      <c r="X388" s="147"/>
      <c r="Y388" s="147"/>
      <c r="Z388" s="147"/>
    </row>
    <row r="389" spans="1:26" ht="12.75" customHeight="1" x14ac:dyDescent="0.2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35"/>
      <c r="U389" s="147"/>
      <c r="V389" s="147"/>
      <c r="W389" s="147"/>
      <c r="X389" s="147"/>
      <c r="Y389" s="147"/>
      <c r="Z389" s="147"/>
    </row>
    <row r="390" spans="1:26" ht="12.75" customHeight="1" x14ac:dyDescent="0.2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35"/>
      <c r="U390" s="147"/>
      <c r="V390" s="147"/>
      <c r="W390" s="147"/>
      <c r="X390" s="147"/>
      <c r="Y390" s="147"/>
      <c r="Z390" s="147"/>
    </row>
    <row r="391" spans="1:26" ht="12.75" customHeight="1" x14ac:dyDescent="0.2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35"/>
      <c r="U391" s="147"/>
      <c r="V391" s="147"/>
      <c r="W391" s="147"/>
      <c r="X391" s="147"/>
      <c r="Y391" s="147"/>
      <c r="Z391" s="147"/>
    </row>
    <row r="392" spans="1:26" ht="12.75" customHeight="1" x14ac:dyDescent="0.2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35"/>
      <c r="U392" s="147"/>
      <c r="V392" s="147"/>
      <c r="W392" s="147"/>
      <c r="X392" s="147"/>
      <c r="Y392" s="147"/>
      <c r="Z392" s="147"/>
    </row>
    <row r="393" spans="1:26" ht="12.75" customHeight="1" x14ac:dyDescent="0.2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35"/>
      <c r="U393" s="147"/>
      <c r="V393" s="147"/>
      <c r="W393" s="147"/>
      <c r="X393" s="147"/>
      <c r="Y393" s="147"/>
      <c r="Z393" s="147"/>
    </row>
    <row r="394" spans="1:26" ht="12.75" customHeight="1" x14ac:dyDescent="0.2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35"/>
      <c r="U394" s="147"/>
      <c r="V394" s="147"/>
      <c r="W394" s="147"/>
      <c r="X394" s="147"/>
      <c r="Y394" s="147"/>
      <c r="Z394" s="147"/>
    </row>
    <row r="395" spans="1:26" ht="12.75" customHeight="1" x14ac:dyDescent="0.2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35"/>
      <c r="U395" s="147"/>
      <c r="V395" s="147"/>
      <c r="W395" s="147"/>
      <c r="X395" s="147"/>
      <c r="Y395" s="147"/>
      <c r="Z395" s="147"/>
    </row>
    <row r="396" spans="1:26" ht="12.75" customHeight="1" x14ac:dyDescent="0.2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35"/>
      <c r="U396" s="147"/>
      <c r="V396" s="147"/>
      <c r="W396" s="147"/>
      <c r="X396" s="147"/>
      <c r="Y396" s="147"/>
      <c r="Z396" s="147"/>
    </row>
    <row r="397" spans="1:26" ht="12.75" customHeight="1" x14ac:dyDescent="0.2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35"/>
      <c r="U397" s="147"/>
      <c r="V397" s="147"/>
      <c r="W397" s="147"/>
      <c r="X397" s="147"/>
      <c r="Y397" s="147"/>
      <c r="Z397" s="147"/>
    </row>
    <row r="398" spans="1:26" ht="12.75" customHeight="1" x14ac:dyDescent="0.2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35"/>
      <c r="U398" s="147"/>
      <c r="V398" s="147"/>
      <c r="W398" s="147"/>
      <c r="X398" s="147"/>
      <c r="Y398" s="147"/>
      <c r="Z398" s="147"/>
    </row>
    <row r="399" spans="1:26" ht="12.75" customHeight="1" x14ac:dyDescent="0.2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35"/>
      <c r="U399" s="147"/>
      <c r="V399" s="147"/>
      <c r="W399" s="147"/>
      <c r="X399" s="147"/>
      <c r="Y399" s="147"/>
      <c r="Z399" s="147"/>
    </row>
    <row r="400" spans="1:26" ht="12.75" customHeight="1" x14ac:dyDescent="0.2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35"/>
      <c r="U400" s="147"/>
      <c r="V400" s="147"/>
      <c r="W400" s="147"/>
      <c r="X400" s="147"/>
      <c r="Y400" s="147"/>
      <c r="Z400" s="147"/>
    </row>
    <row r="401" spans="1:26" ht="12.75" customHeight="1" x14ac:dyDescent="0.2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35"/>
      <c r="U401" s="147"/>
      <c r="V401" s="147"/>
      <c r="W401" s="147"/>
      <c r="X401" s="147"/>
      <c r="Y401" s="147"/>
      <c r="Z401" s="147"/>
    </row>
    <row r="402" spans="1:26" ht="12.75" customHeight="1" x14ac:dyDescent="0.2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35"/>
      <c r="U402" s="147"/>
      <c r="V402" s="147"/>
      <c r="W402" s="147"/>
      <c r="X402" s="147"/>
      <c r="Y402" s="147"/>
      <c r="Z402" s="147"/>
    </row>
    <row r="403" spans="1:26" ht="12.75" customHeight="1" x14ac:dyDescent="0.2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35"/>
      <c r="U403" s="147"/>
      <c r="V403" s="147"/>
      <c r="W403" s="147"/>
      <c r="X403" s="147"/>
      <c r="Y403" s="147"/>
      <c r="Z403" s="147"/>
    </row>
    <row r="404" spans="1:26" ht="12.75" customHeight="1" x14ac:dyDescent="0.2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35"/>
      <c r="U404" s="147"/>
      <c r="V404" s="147"/>
      <c r="W404" s="147"/>
      <c r="X404" s="147"/>
      <c r="Y404" s="147"/>
      <c r="Z404" s="147"/>
    </row>
    <row r="405" spans="1:26" ht="12.75" customHeight="1" x14ac:dyDescent="0.2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35"/>
      <c r="U405" s="147"/>
      <c r="V405" s="147"/>
      <c r="W405" s="147"/>
      <c r="X405" s="147"/>
      <c r="Y405" s="147"/>
      <c r="Z405" s="147"/>
    </row>
    <row r="406" spans="1:26" ht="12.75" customHeight="1" x14ac:dyDescent="0.2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35"/>
      <c r="U406" s="147"/>
      <c r="V406" s="147"/>
      <c r="W406" s="147"/>
      <c r="X406" s="147"/>
      <c r="Y406" s="147"/>
      <c r="Z406" s="147"/>
    </row>
    <row r="407" spans="1:26" ht="12.75" customHeight="1" x14ac:dyDescent="0.2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35"/>
      <c r="U407" s="147"/>
      <c r="V407" s="147"/>
      <c r="W407" s="147"/>
      <c r="X407" s="147"/>
      <c r="Y407" s="147"/>
      <c r="Z407" s="147"/>
    </row>
    <row r="408" spans="1:26" ht="12.75" customHeight="1" x14ac:dyDescent="0.2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35"/>
      <c r="U408" s="147"/>
      <c r="V408" s="147"/>
      <c r="W408" s="147"/>
      <c r="X408" s="147"/>
      <c r="Y408" s="147"/>
      <c r="Z408" s="147"/>
    </row>
    <row r="409" spans="1:26" ht="12.75" customHeight="1" x14ac:dyDescent="0.2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35"/>
      <c r="U409" s="147"/>
      <c r="V409" s="147"/>
      <c r="W409" s="147"/>
      <c r="X409" s="147"/>
      <c r="Y409" s="147"/>
      <c r="Z409" s="147"/>
    </row>
    <row r="410" spans="1:26" ht="12.75" customHeight="1" x14ac:dyDescent="0.2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35"/>
      <c r="U410" s="147"/>
      <c r="V410" s="147"/>
      <c r="W410" s="147"/>
      <c r="X410" s="147"/>
      <c r="Y410" s="147"/>
      <c r="Z410" s="147"/>
    </row>
    <row r="411" spans="1:26" ht="12.75" customHeight="1" x14ac:dyDescent="0.2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35"/>
      <c r="U411" s="147"/>
      <c r="V411" s="147"/>
      <c r="W411" s="147"/>
      <c r="X411" s="147"/>
      <c r="Y411" s="147"/>
      <c r="Z411" s="147"/>
    </row>
    <row r="412" spans="1:26" ht="12.75" customHeight="1" x14ac:dyDescent="0.2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35"/>
      <c r="U412" s="147"/>
      <c r="V412" s="147"/>
      <c r="W412" s="147"/>
      <c r="X412" s="147"/>
      <c r="Y412" s="147"/>
      <c r="Z412" s="147"/>
    </row>
    <row r="413" spans="1:26" ht="12.75" customHeight="1" x14ac:dyDescent="0.2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35"/>
      <c r="U413" s="147"/>
      <c r="V413" s="147"/>
      <c r="W413" s="147"/>
      <c r="X413" s="147"/>
      <c r="Y413" s="147"/>
      <c r="Z413" s="147"/>
    </row>
    <row r="414" spans="1:26" ht="12.75" customHeight="1" x14ac:dyDescent="0.2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35"/>
      <c r="U414" s="147"/>
      <c r="V414" s="147"/>
      <c r="W414" s="147"/>
      <c r="X414" s="147"/>
      <c r="Y414" s="147"/>
      <c r="Z414" s="147"/>
    </row>
    <row r="415" spans="1:26" ht="12.75" customHeight="1" x14ac:dyDescent="0.2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35"/>
      <c r="U415" s="147"/>
      <c r="V415" s="147"/>
      <c r="W415" s="147"/>
      <c r="X415" s="147"/>
      <c r="Y415" s="147"/>
      <c r="Z415" s="147"/>
    </row>
    <row r="416" spans="1:26" ht="12.75" customHeight="1" x14ac:dyDescent="0.2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35"/>
      <c r="U416" s="147"/>
      <c r="V416" s="147"/>
      <c r="W416" s="147"/>
      <c r="X416" s="147"/>
      <c r="Y416" s="147"/>
      <c r="Z416" s="147"/>
    </row>
    <row r="417" spans="1:26" ht="12.75" customHeight="1" x14ac:dyDescent="0.2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35"/>
      <c r="U417" s="147"/>
      <c r="V417" s="147"/>
      <c r="W417" s="147"/>
      <c r="X417" s="147"/>
      <c r="Y417" s="147"/>
      <c r="Z417" s="147"/>
    </row>
    <row r="418" spans="1:26" ht="12.75" customHeight="1" x14ac:dyDescent="0.2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35"/>
      <c r="U418" s="147"/>
      <c r="V418" s="147"/>
      <c r="W418" s="147"/>
      <c r="X418" s="147"/>
      <c r="Y418" s="147"/>
      <c r="Z418" s="147"/>
    </row>
    <row r="419" spans="1:26" ht="12.75" customHeight="1" x14ac:dyDescent="0.2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35"/>
      <c r="U419" s="147"/>
      <c r="V419" s="147"/>
      <c r="W419" s="147"/>
      <c r="X419" s="147"/>
      <c r="Y419" s="147"/>
      <c r="Z419" s="147"/>
    </row>
    <row r="420" spans="1:26" ht="12.75" customHeight="1" x14ac:dyDescent="0.2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35"/>
      <c r="U420" s="147"/>
      <c r="V420" s="147"/>
      <c r="W420" s="147"/>
      <c r="X420" s="147"/>
      <c r="Y420" s="147"/>
      <c r="Z420" s="147"/>
    </row>
    <row r="421" spans="1:26" ht="12.75" customHeight="1" x14ac:dyDescent="0.2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35"/>
      <c r="U421" s="147"/>
      <c r="V421" s="147"/>
      <c r="W421" s="147"/>
      <c r="X421" s="147"/>
      <c r="Y421" s="147"/>
      <c r="Z421" s="147"/>
    </row>
    <row r="422" spans="1:26" ht="12.75" customHeight="1" x14ac:dyDescent="0.2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35"/>
      <c r="U422" s="147"/>
      <c r="V422" s="147"/>
      <c r="W422" s="147"/>
      <c r="X422" s="147"/>
      <c r="Y422" s="147"/>
      <c r="Z422" s="147"/>
    </row>
    <row r="423" spans="1:26" ht="12.75" customHeight="1" x14ac:dyDescent="0.2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35"/>
      <c r="U423" s="147"/>
      <c r="V423" s="147"/>
      <c r="W423" s="147"/>
      <c r="X423" s="147"/>
      <c r="Y423" s="147"/>
      <c r="Z423" s="147"/>
    </row>
    <row r="424" spans="1:26" ht="12.75" customHeight="1" x14ac:dyDescent="0.2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35"/>
      <c r="U424" s="147"/>
      <c r="V424" s="147"/>
      <c r="W424" s="147"/>
      <c r="X424" s="147"/>
      <c r="Y424" s="147"/>
      <c r="Z424" s="147"/>
    </row>
    <row r="425" spans="1:26" ht="12.75" customHeight="1" x14ac:dyDescent="0.2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35"/>
      <c r="U425" s="147"/>
      <c r="V425" s="147"/>
      <c r="W425" s="147"/>
      <c r="X425" s="147"/>
      <c r="Y425" s="147"/>
      <c r="Z425" s="147"/>
    </row>
    <row r="426" spans="1:26" ht="12.75" customHeight="1" x14ac:dyDescent="0.2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35"/>
      <c r="U426" s="147"/>
      <c r="V426" s="147"/>
      <c r="W426" s="147"/>
      <c r="X426" s="147"/>
      <c r="Y426" s="147"/>
      <c r="Z426" s="147"/>
    </row>
    <row r="427" spans="1:26" ht="12.75" customHeight="1" x14ac:dyDescent="0.2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35"/>
      <c r="U427" s="147"/>
      <c r="V427" s="147"/>
      <c r="W427" s="147"/>
      <c r="X427" s="147"/>
      <c r="Y427" s="147"/>
      <c r="Z427" s="147"/>
    </row>
    <row r="428" spans="1:26" ht="12.75" customHeight="1" x14ac:dyDescent="0.2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35"/>
      <c r="U428" s="147"/>
      <c r="V428" s="147"/>
      <c r="W428" s="147"/>
      <c r="X428" s="147"/>
      <c r="Y428" s="147"/>
      <c r="Z428" s="147"/>
    </row>
    <row r="429" spans="1:26" ht="12.75" customHeight="1" x14ac:dyDescent="0.2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35"/>
      <c r="U429" s="147"/>
      <c r="V429" s="147"/>
      <c r="W429" s="147"/>
      <c r="X429" s="147"/>
      <c r="Y429" s="147"/>
      <c r="Z429" s="147"/>
    </row>
    <row r="430" spans="1:26" ht="12.75" customHeight="1" x14ac:dyDescent="0.2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35"/>
      <c r="U430" s="147"/>
      <c r="V430" s="147"/>
      <c r="W430" s="147"/>
      <c r="X430" s="147"/>
      <c r="Y430" s="147"/>
      <c r="Z430" s="147"/>
    </row>
    <row r="431" spans="1:26" ht="12.75" customHeight="1" x14ac:dyDescent="0.2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35"/>
      <c r="U431" s="147"/>
      <c r="V431" s="147"/>
      <c r="W431" s="147"/>
      <c r="X431" s="147"/>
      <c r="Y431" s="147"/>
      <c r="Z431" s="147"/>
    </row>
    <row r="432" spans="1:26" ht="12.75" customHeight="1" x14ac:dyDescent="0.2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35"/>
      <c r="U432" s="147"/>
      <c r="V432" s="147"/>
      <c r="W432" s="147"/>
      <c r="X432" s="147"/>
      <c r="Y432" s="147"/>
      <c r="Z432" s="147"/>
    </row>
    <row r="433" spans="1:26" ht="12.75" customHeight="1" x14ac:dyDescent="0.2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35"/>
      <c r="U433" s="147"/>
      <c r="V433" s="147"/>
      <c r="W433" s="147"/>
      <c r="X433" s="147"/>
      <c r="Y433" s="147"/>
      <c r="Z433" s="147"/>
    </row>
    <row r="434" spans="1:26" ht="12.75" customHeight="1" x14ac:dyDescent="0.2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35"/>
      <c r="U434" s="147"/>
      <c r="V434" s="147"/>
      <c r="W434" s="147"/>
      <c r="X434" s="147"/>
      <c r="Y434" s="147"/>
      <c r="Z434" s="147"/>
    </row>
    <row r="435" spans="1:26" ht="12.75" customHeight="1" x14ac:dyDescent="0.2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35"/>
      <c r="U435" s="147"/>
      <c r="V435" s="147"/>
      <c r="W435" s="147"/>
      <c r="X435" s="147"/>
      <c r="Y435" s="147"/>
      <c r="Z435" s="147"/>
    </row>
    <row r="436" spans="1:26" ht="12.75" customHeight="1" x14ac:dyDescent="0.2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35"/>
      <c r="U436" s="147"/>
      <c r="V436" s="147"/>
      <c r="W436" s="147"/>
      <c r="X436" s="147"/>
      <c r="Y436" s="147"/>
      <c r="Z436" s="147"/>
    </row>
    <row r="437" spans="1:26" ht="12.75" customHeight="1" x14ac:dyDescent="0.2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35"/>
      <c r="U437" s="147"/>
      <c r="V437" s="147"/>
      <c r="W437" s="147"/>
      <c r="X437" s="147"/>
      <c r="Y437" s="147"/>
      <c r="Z437" s="147"/>
    </row>
    <row r="438" spans="1:26" ht="12.75" customHeight="1" x14ac:dyDescent="0.2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35"/>
      <c r="U438" s="147"/>
      <c r="V438" s="147"/>
      <c r="W438" s="147"/>
      <c r="X438" s="147"/>
      <c r="Y438" s="147"/>
      <c r="Z438" s="147"/>
    </row>
    <row r="439" spans="1:26" ht="12.75" customHeight="1" x14ac:dyDescent="0.2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35"/>
      <c r="U439" s="147"/>
      <c r="V439" s="147"/>
      <c r="W439" s="147"/>
      <c r="X439" s="147"/>
      <c r="Y439" s="147"/>
      <c r="Z439" s="147"/>
    </row>
    <row r="440" spans="1:26" ht="12.75" customHeight="1" x14ac:dyDescent="0.2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35"/>
      <c r="U440" s="147"/>
      <c r="V440" s="147"/>
      <c r="W440" s="147"/>
      <c r="X440" s="147"/>
      <c r="Y440" s="147"/>
      <c r="Z440" s="147"/>
    </row>
    <row r="441" spans="1:26" ht="12.75" customHeight="1" x14ac:dyDescent="0.2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35"/>
      <c r="U441" s="147"/>
      <c r="V441" s="147"/>
      <c r="W441" s="147"/>
      <c r="X441" s="147"/>
      <c r="Y441" s="147"/>
      <c r="Z441" s="147"/>
    </row>
    <row r="442" spans="1:26" ht="12.75" customHeight="1" x14ac:dyDescent="0.2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35"/>
      <c r="U442" s="147"/>
      <c r="V442" s="147"/>
      <c r="W442" s="147"/>
      <c r="X442" s="147"/>
      <c r="Y442" s="147"/>
      <c r="Z442" s="147"/>
    </row>
    <row r="443" spans="1:26" ht="12.75" customHeight="1" x14ac:dyDescent="0.2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35"/>
      <c r="U443" s="147"/>
      <c r="V443" s="147"/>
      <c r="W443" s="147"/>
      <c r="X443" s="147"/>
      <c r="Y443" s="147"/>
      <c r="Z443" s="147"/>
    </row>
    <row r="444" spans="1:26" ht="12.75" customHeight="1" x14ac:dyDescent="0.2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35"/>
      <c r="U444" s="147"/>
      <c r="V444" s="147"/>
      <c r="W444" s="147"/>
      <c r="X444" s="147"/>
      <c r="Y444" s="147"/>
      <c r="Z444" s="147"/>
    </row>
    <row r="445" spans="1:26" ht="12.75" customHeight="1" x14ac:dyDescent="0.2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35"/>
      <c r="U445" s="147"/>
      <c r="V445" s="147"/>
      <c r="W445" s="147"/>
      <c r="X445" s="147"/>
      <c r="Y445" s="147"/>
      <c r="Z445" s="147"/>
    </row>
    <row r="446" spans="1:26" ht="12.75" customHeight="1" x14ac:dyDescent="0.2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35"/>
      <c r="U446" s="147"/>
      <c r="V446" s="147"/>
      <c r="W446" s="147"/>
      <c r="X446" s="147"/>
      <c r="Y446" s="147"/>
      <c r="Z446" s="147"/>
    </row>
    <row r="447" spans="1:26" ht="12.75" customHeight="1" x14ac:dyDescent="0.2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35"/>
      <c r="U447" s="147"/>
      <c r="V447" s="147"/>
      <c r="W447" s="147"/>
      <c r="X447" s="147"/>
      <c r="Y447" s="147"/>
      <c r="Z447" s="147"/>
    </row>
    <row r="448" spans="1:26" ht="12.75" customHeight="1" x14ac:dyDescent="0.2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35"/>
      <c r="U448" s="147"/>
      <c r="V448" s="147"/>
      <c r="W448" s="147"/>
      <c r="X448" s="147"/>
      <c r="Y448" s="147"/>
      <c r="Z448" s="147"/>
    </row>
    <row r="449" spans="1:26" ht="12.75" customHeight="1" x14ac:dyDescent="0.2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35"/>
      <c r="U449" s="147"/>
      <c r="V449" s="147"/>
      <c r="W449" s="147"/>
      <c r="X449" s="147"/>
      <c r="Y449" s="147"/>
      <c r="Z449" s="147"/>
    </row>
    <row r="450" spans="1:26" ht="12.75" customHeight="1" x14ac:dyDescent="0.2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35"/>
      <c r="U450" s="147"/>
      <c r="V450" s="147"/>
      <c r="W450" s="147"/>
      <c r="X450" s="147"/>
      <c r="Y450" s="147"/>
      <c r="Z450" s="147"/>
    </row>
    <row r="451" spans="1:26" ht="12.75" customHeight="1" x14ac:dyDescent="0.2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35"/>
      <c r="U451" s="147"/>
      <c r="V451" s="147"/>
      <c r="W451" s="147"/>
      <c r="X451" s="147"/>
      <c r="Y451" s="147"/>
      <c r="Z451" s="147"/>
    </row>
    <row r="452" spans="1:26" ht="12.75" customHeight="1" x14ac:dyDescent="0.2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35"/>
      <c r="U452" s="147"/>
      <c r="V452" s="147"/>
      <c r="W452" s="147"/>
      <c r="X452" s="147"/>
      <c r="Y452" s="147"/>
      <c r="Z452" s="147"/>
    </row>
    <row r="453" spans="1:26" ht="12.75" customHeight="1" x14ac:dyDescent="0.2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35"/>
      <c r="U453" s="147"/>
      <c r="V453" s="147"/>
      <c r="W453" s="147"/>
      <c r="X453" s="147"/>
      <c r="Y453" s="147"/>
      <c r="Z453" s="147"/>
    </row>
    <row r="454" spans="1:26" ht="12.75" customHeight="1" x14ac:dyDescent="0.2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35"/>
      <c r="U454" s="147"/>
      <c r="V454" s="147"/>
      <c r="W454" s="147"/>
      <c r="X454" s="147"/>
      <c r="Y454" s="147"/>
      <c r="Z454" s="147"/>
    </row>
    <row r="455" spans="1:26" ht="12.75" customHeight="1" x14ac:dyDescent="0.2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35"/>
      <c r="U455" s="147"/>
      <c r="V455" s="147"/>
      <c r="W455" s="147"/>
      <c r="X455" s="147"/>
      <c r="Y455" s="147"/>
      <c r="Z455" s="147"/>
    </row>
    <row r="456" spans="1:26" ht="12.75" customHeight="1" x14ac:dyDescent="0.2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35"/>
      <c r="U456" s="147"/>
      <c r="V456" s="147"/>
      <c r="W456" s="147"/>
      <c r="X456" s="147"/>
      <c r="Y456" s="147"/>
      <c r="Z456" s="147"/>
    </row>
    <row r="457" spans="1:26" ht="12.75" customHeight="1" x14ac:dyDescent="0.2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35"/>
      <c r="U457" s="147"/>
      <c r="V457" s="147"/>
      <c r="W457" s="147"/>
      <c r="X457" s="147"/>
      <c r="Y457" s="147"/>
      <c r="Z457" s="147"/>
    </row>
    <row r="458" spans="1:26" ht="12.75" customHeight="1" x14ac:dyDescent="0.2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35"/>
      <c r="U458" s="147"/>
      <c r="V458" s="147"/>
      <c r="W458" s="147"/>
      <c r="X458" s="147"/>
      <c r="Y458" s="147"/>
      <c r="Z458" s="147"/>
    </row>
    <row r="459" spans="1:26" ht="12.75" customHeight="1" x14ac:dyDescent="0.2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35"/>
      <c r="U459" s="147"/>
      <c r="V459" s="147"/>
      <c r="W459" s="147"/>
      <c r="X459" s="147"/>
      <c r="Y459" s="147"/>
      <c r="Z459" s="147"/>
    </row>
    <row r="460" spans="1:26" ht="12.75" customHeight="1" x14ac:dyDescent="0.2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35"/>
      <c r="U460" s="147"/>
      <c r="V460" s="147"/>
      <c r="W460" s="147"/>
      <c r="X460" s="147"/>
      <c r="Y460" s="147"/>
      <c r="Z460" s="147"/>
    </row>
    <row r="461" spans="1:26" ht="12.75" customHeight="1" x14ac:dyDescent="0.2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35"/>
      <c r="U461" s="147"/>
      <c r="V461" s="147"/>
      <c r="W461" s="147"/>
      <c r="X461" s="147"/>
      <c r="Y461" s="147"/>
      <c r="Z461" s="147"/>
    </row>
    <row r="462" spans="1:26" ht="12.75" customHeight="1" x14ac:dyDescent="0.2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35"/>
      <c r="U462" s="147"/>
      <c r="V462" s="147"/>
      <c r="W462" s="147"/>
      <c r="X462" s="147"/>
      <c r="Y462" s="147"/>
      <c r="Z462" s="147"/>
    </row>
    <row r="463" spans="1:26" ht="12.75" customHeight="1" x14ac:dyDescent="0.2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35"/>
      <c r="U463" s="147"/>
      <c r="V463" s="147"/>
      <c r="W463" s="147"/>
      <c r="X463" s="147"/>
      <c r="Y463" s="147"/>
      <c r="Z463" s="147"/>
    </row>
    <row r="464" spans="1:26" ht="12.75" customHeight="1" x14ac:dyDescent="0.2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35"/>
      <c r="U464" s="147"/>
      <c r="V464" s="147"/>
      <c r="W464" s="147"/>
      <c r="X464" s="147"/>
      <c r="Y464" s="147"/>
      <c r="Z464" s="147"/>
    </row>
    <row r="465" spans="1:26" ht="12.75" customHeight="1" x14ac:dyDescent="0.2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35"/>
      <c r="U465" s="147"/>
      <c r="V465" s="147"/>
      <c r="W465" s="147"/>
      <c r="X465" s="147"/>
      <c r="Y465" s="147"/>
      <c r="Z465" s="147"/>
    </row>
    <row r="466" spans="1:26" ht="12.75" customHeight="1" x14ac:dyDescent="0.2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35"/>
      <c r="U466" s="147"/>
      <c r="V466" s="147"/>
      <c r="W466" s="147"/>
      <c r="X466" s="147"/>
      <c r="Y466" s="147"/>
      <c r="Z466" s="147"/>
    </row>
    <row r="467" spans="1:26" ht="12.75" customHeight="1" x14ac:dyDescent="0.2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35"/>
      <c r="U467" s="147"/>
      <c r="V467" s="147"/>
      <c r="W467" s="147"/>
      <c r="X467" s="147"/>
      <c r="Y467" s="147"/>
      <c r="Z467" s="147"/>
    </row>
    <row r="468" spans="1:26" ht="12.75" customHeight="1" x14ac:dyDescent="0.2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35"/>
      <c r="U468" s="147"/>
      <c r="V468" s="147"/>
      <c r="W468" s="147"/>
      <c r="X468" s="147"/>
      <c r="Y468" s="147"/>
      <c r="Z468" s="147"/>
    </row>
    <row r="469" spans="1:26" ht="12.75" customHeight="1" x14ac:dyDescent="0.2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35"/>
      <c r="U469" s="147"/>
      <c r="V469" s="147"/>
      <c r="W469" s="147"/>
      <c r="X469" s="147"/>
      <c r="Y469" s="147"/>
      <c r="Z469" s="147"/>
    </row>
    <row r="470" spans="1:26" ht="12.75" customHeight="1" x14ac:dyDescent="0.2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35"/>
      <c r="U470" s="147"/>
      <c r="V470" s="147"/>
      <c r="W470" s="147"/>
      <c r="X470" s="147"/>
      <c r="Y470" s="147"/>
      <c r="Z470" s="147"/>
    </row>
    <row r="471" spans="1:26" ht="12.75" customHeight="1" x14ac:dyDescent="0.2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35"/>
      <c r="U471" s="147"/>
      <c r="V471" s="147"/>
      <c r="W471" s="147"/>
      <c r="X471" s="147"/>
      <c r="Y471" s="147"/>
      <c r="Z471" s="147"/>
    </row>
    <row r="472" spans="1:26" ht="12.75" customHeight="1" x14ac:dyDescent="0.2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35"/>
      <c r="U472" s="147"/>
      <c r="V472" s="147"/>
      <c r="W472" s="147"/>
      <c r="X472" s="147"/>
      <c r="Y472" s="147"/>
      <c r="Z472" s="147"/>
    </row>
    <row r="473" spans="1:26" ht="12.75" customHeight="1" x14ac:dyDescent="0.2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35"/>
      <c r="U473" s="147"/>
      <c r="V473" s="147"/>
      <c r="W473" s="147"/>
      <c r="X473" s="147"/>
      <c r="Y473" s="147"/>
      <c r="Z473" s="147"/>
    </row>
    <row r="474" spans="1:26" ht="12.75" customHeight="1" x14ac:dyDescent="0.2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35"/>
      <c r="U474" s="147"/>
      <c r="V474" s="147"/>
      <c r="W474" s="147"/>
      <c r="X474" s="147"/>
      <c r="Y474" s="147"/>
      <c r="Z474" s="147"/>
    </row>
    <row r="475" spans="1:26" ht="12.75" customHeight="1" x14ac:dyDescent="0.2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35"/>
      <c r="U475" s="147"/>
      <c r="V475" s="147"/>
      <c r="W475" s="147"/>
      <c r="X475" s="147"/>
      <c r="Y475" s="147"/>
      <c r="Z475" s="147"/>
    </row>
    <row r="476" spans="1:26" ht="12.75" customHeight="1" x14ac:dyDescent="0.2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35"/>
      <c r="U476" s="147"/>
      <c r="V476" s="147"/>
      <c r="W476" s="147"/>
      <c r="X476" s="147"/>
      <c r="Y476" s="147"/>
      <c r="Z476" s="147"/>
    </row>
    <row r="477" spans="1:26" ht="12.75" customHeight="1" x14ac:dyDescent="0.2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35"/>
      <c r="U477" s="147"/>
      <c r="V477" s="147"/>
      <c r="W477" s="147"/>
      <c r="X477" s="147"/>
      <c r="Y477" s="147"/>
      <c r="Z477" s="147"/>
    </row>
    <row r="478" spans="1:26" ht="12.75" customHeight="1" x14ac:dyDescent="0.2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35"/>
      <c r="U478" s="147"/>
      <c r="V478" s="147"/>
      <c r="W478" s="147"/>
      <c r="X478" s="147"/>
      <c r="Y478" s="147"/>
      <c r="Z478" s="147"/>
    </row>
    <row r="479" spans="1:26" ht="12.75" customHeight="1" x14ac:dyDescent="0.2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35"/>
      <c r="U479" s="147"/>
      <c r="V479" s="147"/>
      <c r="W479" s="147"/>
      <c r="X479" s="147"/>
      <c r="Y479" s="147"/>
      <c r="Z479" s="147"/>
    </row>
    <row r="480" spans="1:26" ht="12.75" customHeight="1" x14ac:dyDescent="0.2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35"/>
      <c r="U480" s="147"/>
      <c r="V480" s="147"/>
      <c r="W480" s="147"/>
      <c r="X480" s="147"/>
      <c r="Y480" s="147"/>
      <c r="Z480" s="147"/>
    </row>
    <row r="481" spans="1:26" ht="12.75" customHeight="1" x14ac:dyDescent="0.2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35"/>
      <c r="U481" s="147"/>
      <c r="V481" s="147"/>
      <c r="W481" s="147"/>
      <c r="X481" s="147"/>
      <c r="Y481" s="147"/>
      <c r="Z481" s="147"/>
    </row>
    <row r="482" spans="1:26" ht="12.75" customHeight="1" x14ac:dyDescent="0.2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35"/>
      <c r="U482" s="147"/>
      <c r="V482" s="147"/>
      <c r="W482" s="147"/>
      <c r="X482" s="147"/>
      <c r="Y482" s="147"/>
      <c r="Z482" s="147"/>
    </row>
    <row r="483" spans="1:26" ht="12.75" customHeight="1" x14ac:dyDescent="0.2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35"/>
      <c r="U483" s="147"/>
      <c r="V483" s="147"/>
      <c r="W483" s="147"/>
      <c r="X483" s="147"/>
      <c r="Y483" s="147"/>
      <c r="Z483" s="147"/>
    </row>
    <row r="484" spans="1:26" ht="12.75" customHeight="1" x14ac:dyDescent="0.2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35"/>
      <c r="U484" s="147"/>
      <c r="V484" s="147"/>
      <c r="W484" s="147"/>
      <c r="X484" s="147"/>
      <c r="Y484" s="147"/>
      <c r="Z484" s="147"/>
    </row>
    <row r="485" spans="1:26" ht="12.75" customHeight="1" x14ac:dyDescent="0.2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35"/>
      <c r="U485" s="147"/>
      <c r="V485" s="147"/>
      <c r="W485" s="147"/>
      <c r="X485" s="147"/>
      <c r="Y485" s="147"/>
      <c r="Z485" s="147"/>
    </row>
    <row r="486" spans="1:26" ht="12.75" customHeight="1" x14ac:dyDescent="0.2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35"/>
      <c r="U486" s="147"/>
      <c r="V486" s="147"/>
      <c r="W486" s="147"/>
      <c r="X486" s="147"/>
      <c r="Y486" s="147"/>
      <c r="Z486" s="147"/>
    </row>
    <row r="487" spans="1:26" ht="12.75" customHeight="1" x14ac:dyDescent="0.2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35"/>
      <c r="U487" s="147"/>
      <c r="V487" s="147"/>
      <c r="W487" s="147"/>
      <c r="X487" s="147"/>
      <c r="Y487" s="147"/>
      <c r="Z487" s="147"/>
    </row>
    <row r="488" spans="1:26" ht="12.75" customHeight="1" x14ac:dyDescent="0.2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35"/>
      <c r="U488" s="147"/>
      <c r="V488" s="147"/>
      <c r="W488" s="147"/>
      <c r="X488" s="147"/>
      <c r="Y488" s="147"/>
      <c r="Z488" s="147"/>
    </row>
    <row r="489" spans="1:26" ht="12.75" customHeight="1" x14ac:dyDescent="0.2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35"/>
      <c r="U489" s="147"/>
      <c r="V489" s="147"/>
      <c r="W489" s="147"/>
      <c r="X489" s="147"/>
      <c r="Y489" s="147"/>
      <c r="Z489" s="147"/>
    </row>
    <row r="490" spans="1:26" ht="12.75" customHeight="1" x14ac:dyDescent="0.2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35"/>
      <c r="U490" s="147"/>
      <c r="V490" s="147"/>
      <c r="W490" s="147"/>
      <c r="X490" s="147"/>
      <c r="Y490" s="147"/>
      <c r="Z490" s="147"/>
    </row>
    <row r="491" spans="1:26" ht="12.75" customHeight="1" x14ac:dyDescent="0.2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35"/>
      <c r="U491" s="147"/>
      <c r="V491" s="147"/>
      <c r="W491" s="147"/>
      <c r="X491" s="147"/>
      <c r="Y491" s="147"/>
      <c r="Z491" s="147"/>
    </row>
    <row r="492" spans="1:26" ht="12.75" customHeight="1" x14ac:dyDescent="0.2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35"/>
      <c r="U492" s="147"/>
      <c r="V492" s="147"/>
      <c r="W492" s="147"/>
      <c r="X492" s="147"/>
      <c r="Y492" s="147"/>
      <c r="Z492" s="147"/>
    </row>
    <row r="493" spans="1:26" ht="12.75" customHeight="1" x14ac:dyDescent="0.2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35"/>
      <c r="U493" s="147"/>
      <c r="V493" s="147"/>
      <c r="W493" s="147"/>
      <c r="X493" s="147"/>
      <c r="Y493" s="147"/>
      <c r="Z493" s="147"/>
    </row>
    <row r="494" spans="1:26" ht="12.75" customHeight="1" x14ac:dyDescent="0.2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35"/>
      <c r="U494" s="147"/>
      <c r="V494" s="147"/>
      <c r="W494" s="147"/>
      <c r="X494" s="147"/>
      <c r="Y494" s="147"/>
      <c r="Z494" s="147"/>
    </row>
    <row r="495" spans="1:26" ht="12.75" customHeight="1" x14ac:dyDescent="0.2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35"/>
      <c r="U495" s="147"/>
      <c r="V495" s="147"/>
      <c r="W495" s="147"/>
      <c r="X495" s="147"/>
      <c r="Y495" s="147"/>
      <c r="Z495" s="147"/>
    </row>
    <row r="496" spans="1:26" ht="12.75" customHeight="1" x14ac:dyDescent="0.2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35"/>
      <c r="U496" s="147"/>
      <c r="V496" s="147"/>
      <c r="W496" s="147"/>
      <c r="X496" s="147"/>
      <c r="Y496" s="147"/>
      <c r="Z496" s="147"/>
    </row>
    <row r="497" spans="1:26" ht="12.75" customHeight="1" x14ac:dyDescent="0.2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35"/>
      <c r="U497" s="147"/>
      <c r="V497" s="147"/>
      <c r="W497" s="147"/>
      <c r="X497" s="147"/>
      <c r="Y497" s="147"/>
      <c r="Z497" s="147"/>
    </row>
    <row r="498" spans="1:26" ht="12.75" customHeight="1" x14ac:dyDescent="0.2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35"/>
      <c r="U498" s="147"/>
      <c r="V498" s="147"/>
      <c r="W498" s="147"/>
      <c r="X498" s="147"/>
      <c r="Y498" s="147"/>
      <c r="Z498" s="147"/>
    </row>
    <row r="499" spans="1:26" ht="12.75" customHeight="1" x14ac:dyDescent="0.2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35"/>
      <c r="U499" s="147"/>
      <c r="V499" s="147"/>
      <c r="W499" s="147"/>
      <c r="X499" s="147"/>
      <c r="Y499" s="147"/>
      <c r="Z499" s="147"/>
    </row>
    <row r="500" spans="1:26" ht="12.75" customHeight="1" x14ac:dyDescent="0.2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35"/>
      <c r="U500" s="147"/>
      <c r="V500" s="147"/>
      <c r="W500" s="147"/>
      <c r="X500" s="147"/>
      <c r="Y500" s="147"/>
      <c r="Z500" s="147"/>
    </row>
    <row r="501" spans="1:26" ht="12.75" customHeight="1" x14ac:dyDescent="0.2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35"/>
      <c r="U501" s="147"/>
      <c r="V501" s="147"/>
      <c r="W501" s="147"/>
      <c r="X501" s="147"/>
      <c r="Y501" s="147"/>
      <c r="Z501" s="147"/>
    </row>
    <row r="502" spans="1:26" ht="12.75" customHeight="1" x14ac:dyDescent="0.2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35"/>
      <c r="U502" s="147"/>
      <c r="V502" s="147"/>
      <c r="W502" s="147"/>
      <c r="X502" s="147"/>
      <c r="Y502" s="147"/>
      <c r="Z502" s="147"/>
    </row>
    <row r="503" spans="1:26" ht="12.75" customHeight="1" x14ac:dyDescent="0.2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35"/>
      <c r="U503" s="147"/>
      <c r="V503" s="147"/>
      <c r="W503" s="147"/>
      <c r="X503" s="147"/>
      <c r="Y503" s="147"/>
      <c r="Z503" s="147"/>
    </row>
    <row r="504" spans="1:26" ht="12.75" customHeight="1" x14ac:dyDescent="0.2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35"/>
      <c r="U504" s="147"/>
      <c r="V504" s="147"/>
      <c r="W504" s="147"/>
      <c r="X504" s="147"/>
      <c r="Y504" s="147"/>
      <c r="Z504" s="147"/>
    </row>
    <row r="505" spans="1:26" ht="12.75" customHeight="1" x14ac:dyDescent="0.2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35"/>
      <c r="U505" s="147"/>
      <c r="V505" s="147"/>
      <c r="W505" s="147"/>
      <c r="X505" s="147"/>
      <c r="Y505" s="147"/>
      <c r="Z505" s="147"/>
    </row>
    <row r="506" spans="1:26" ht="12.75" customHeight="1" x14ac:dyDescent="0.2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35"/>
      <c r="U506" s="147"/>
      <c r="V506" s="147"/>
      <c r="W506" s="147"/>
      <c r="X506" s="147"/>
      <c r="Y506" s="147"/>
      <c r="Z506" s="147"/>
    </row>
    <row r="507" spans="1:26" ht="12.75" customHeight="1" x14ac:dyDescent="0.2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35"/>
      <c r="U507" s="147"/>
      <c r="V507" s="147"/>
      <c r="W507" s="147"/>
      <c r="X507" s="147"/>
      <c r="Y507" s="147"/>
      <c r="Z507" s="147"/>
    </row>
    <row r="508" spans="1:26" ht="12.75" customHeight="1" x14ac:dyDescent="0.2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35"/>
      <c r="U508" s="147"/>
      <c r="V508" s="147"/>
      <c r="W508" s="147"/>
      <c r="X508" s="147"/>
      <c r="Y508" s="147"/>
      <c r="Z508" s="147"/>
    </row>
    <row r="509" spans="1:26" ht="12.75" customHeight="1" x14ac:dyDescent="0.2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35"/>
      <c r="U509" s="147"/>
      <c r="V509" s="147"/>
      <c r="W509" s="147"/>
      <c r="X509" s="147"/>
      <c r="Y509" s="147"/>
      <c r="Z509" s="147"/>
    </row>
    <row r="510" spans="1:26" ht="12.75" customHeight="1" x14ac:dyDescent="0.2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35"/>
      <c r="U510" s="147"/>
      <c r="V510" s="147"/>
      <c r="W510" s="147"/>
      <c r="X510" s="147"/>
      <c r="Y510" s="147"/>
      <c r="Z510" s="147"/>
    </row>
    <row r="511" spans="1:26" ht="12.75" customHeight="1" x14ac:dyDescent="0.2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35"/>
      <c r="U511" s="147"/>
      <c r="V511" s="147"/>
      <c r="W511" s="147"/>
      <c r="X511" s="147"/>
      <c r="Y511" s="147"/>
      <c r="Z511" s="147"/>
    </row>
    <row r="512" spans="1:26" ht="12.75" customHeight="1" x14ac:dyDescent="0.2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35"/>
      <c r="U512" s="147"/>
      <c r="V512" s="147"/>
      <c r="W512" s="147"/>
      <c r="X512" s="147"/>
      <c r="Y512" s="147"/>
      <c r="Z512" s="147"/>
    </row>
    <row r="513" spans="1:26" ht="12.75" customHeight="1" x14ac:dyDescent="0.2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35"/>
      <c r="U513" s="147"/>
      <c r="V513" s="147"/>
      <c r="W513" s="147"/>
      <c r="X513" s="147"/>
      <c r="Y513" s="147"/>
      <c r="Z513" s="147"/>
    </row>
    <row r="514" spans="1:26" ht="12.75" customHeight="1" x14ac:dyDescent="0.2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35"/>
      <c r="U514" s="147"/>
      <c r="V514" s="147"/>
      <c r="W514" s="147"/>
      <c r="X514" s="147"/>
      <c r="Y514" s="147"/>
      <c r="Z514" s="147"/>
    </row>
    <row r="515" spans="1:26" ht="12.75" customHeight="1" x14ac:dyDescent="0.2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35"/>
      <c r="U515" s="147"/>
      <c r="V515" s="147"/>
      <c r="W515" s="147"/>
      <c r="X515" s="147"/>
      <c r="Y515" s="147"/>
      <c r="Z515" s="147"/>
    </row>
    <row r="516" spans="1:26" ht="12.75" customHeight="1" x14ac:dyDescent="0.2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35"/>
      <c r="U516" s="147"/>
      <c r="V516" s="147"/>
      <c r="W516" s="147"/>
      <c r="X516" s="147"/>
      <c r="Y516" s="147"/>
      <c r="Z516" s="147"/>
    </row>
    <row r="517" spans="1:26" ht="12.75" customHeight="1" x14ac:dyDescent="0.2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35"/>
      <c r="U517" s="147"/>
      <c r="V517" s="147"/>
      <c r="W517" s="147"/>
      <c r="X517" s="147"/>
      <c r="Y517" s="147"/>
      <c r="Z517" s="147"/>
    </row>
    <row r="518" spans="1:26" ht="12.75" customHeight="1" x14ac:dyDescent="0.2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35"/>
      <c r="U518" s="147"/>
      <c r="V518" s="147"/>
      <c r="W518" s="147"/>
      <c r="X518" s="147"/>
      <c r="Y518" s="147"/>
      <c r="Z518" s="147"/>
    </row>
    <row r="519" spans="1:26" ht="12.75" customHeight="1" x14ac:dyDescent="0.2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35"/>
      <c r="U519" s="147"/>
      <c r="V519" s="147"/>
      <c r="W519" s="147"/>
      <c r="X519" s="147"/>
      <c r="Y519" s="147"/>
      <c r="Z519" s="147"/>
    </row>
    <row r="520" spans="1:26" ht="12.75" customHeight="1" x14ac:dyDescent="0.2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35"/>
      <c r="U520" s="147"/>
      <c r="V520" s="147"/>
      <c r="W520" s="147"/>
      <c r="X520" s="147"/>
      <c r="Y520" s="147"/>
      <c r="Z520" s="147"/>
    </row>
    <row r="521" spans="1:26" ht="12.75" customHeight="1" x14ac:dyDescent="0.2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35"/>
      <c r="U521" s="147"/>
      <c r="V521" s="147"/>
      <c r="W521" s="147"/>
      <c r="X521" s="147"/>
      <c r="Y521" s="147"/>
      <c r="Z521" s="147"/>
    </row>
    <row r="522" spans="1:26" ht="12.75" customHeight="1" x14ac:dyDescent="0.2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35"/>
      <c r="U522" s="147"/>
      <c r="V522" s="147"/>
      <c r="W522" s="147"/>
      <c r="X522" s="147"/>
      <c r="Y522" s="147"/>
      <c r="Z522" s="147"/>
    </row>
    <row r="523" spans="1:26" ht="12.75" customHeight="1" x14ac:dyDescent="0.2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35"/>
      <c r="U523" s="147"/>
      <c r="V523" s="147"/>
      <c r="W523" s="147"/>
      <c r="X523" s="147"/>
      <c r="Y523" s="147"/>
      <c r="Z523" s="147"/>
    </row>
    <row r="524" spans="1:26" ht="12.75" customHeight="1" x14ac:dyDescent="0.2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35"/>
      <c r="U524" s="147"/>
      <c r="V524" s="147"/>
      <c r="W524" s="147"/>
      <c r="X524" s="147"/>
      <c r="Y524" s="147"/>
      <c r="Z524" s="147"/>
    </row>
    <row r="525" spans="1:26" ht="12.75" customHeight="1" x14ac:dyDescent="0.2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35"/>
      <c r="U525" s="147"/>
      <c r="V525" s="147"/>
      <c r="W525" s="147"/>
      <c r="X525" s="147"/>
      <c r="Y525" s="147"/>
      <c r="Z525" s="147"/>
    </row>
    <row r="526" spans="1:26" ht="12.75" customHeight="1" x14ac:dyDescent="0.2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35"/>
      <c r="U526" s="147"/>
      <c r="V526" s="147"/>
      <c r="W526" s="147"/>
      <c r="X526" s="147"/>
      <c r="Y526" s="147"/>
      <c r="Z526" s="147"/>
    </row>
    <row r="527" spans="1:26" ht="12.75" customHeight="1" x14ac:dyDescent="0.2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35"/>
      <c r="U527" s="147"/>
      <c r="V527" s="147"/>
      <c r="W527" s="147"/>
      <c r="X527" s="147"/>
      <c r="Y527" s="147"/>
      <c r="Z527" s="147"/>
    </row>
    <row r="528" spans="1:26" ht="12.75" customHeight="1" x14ac:dyDescent="0.2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35"/>
      <c r="U528" s="147"/>
      <c r="V528" s="147"/>
      <c r="W528" s="147"/>
      <c r="X528" s="147"/>
      <c r="Y528" s="147"/>
      <c r="Z528" s="147"/>
    </row>
    <row r="529" spans="1:26" ht="12.75" customHeight="1" x14ac:dyDescent="0.2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35"/>
      <c r="U529" s="147"/>
      <c r="V529" s="147"/>
      <c r="W529" s="147"/>
      <c r="X529" s="147"/>
      <c r="Y529" s="147"/>
      <c r="Z529" s="147"/>
    </row>
    <row r="530" spans="1:26" ht="12.75" customHeight="1" x14ac:dyDescent="0.2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35"/>
      <c r="U530" s="147"/>
      <c r="V530" s="147"/>
      <c r="W530" s="147"/>
      <c r="X530" s="147"/>
      <c r="Y530" s="147"/>
      <c r="Z530" s="147"/>
    </row>
    <row r="531" spans="1:26" ht="12.75" customHeight="1" x14ac:dyDescent="0.2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35"/>
      <c r="U531" s="147"/>
      <c r="V531" s="147"/>
      <c r="W531" s="147"/>
      <c r="X531" s="147"/>
      <c r="Y531" s="147"/>
      <c r="Z531" s="147"/>
    </row>
    <row r="532" spans="1:26" ht="12.75" customHeight="1" x14ac:dyDescent="0.2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35"/>
      <c r="U532" s="147"/>
      <c r="V532" s="147"/>
      <c r="W532" s="147"/>
      <c r="X532" s="147"/>
      <c r="Y532" s="147"/>
      <c r="Z532" s="147"/>
    </row>
    <row r="533" spans="1:26" ht="12.75" customHeight="1" x14ac:dyDescent="0.2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35"/>
      <c r="U533" s="147"/>
      <c r="V533" s="147"/>
      <c r="W533" s="147"/>
      <c r="X533" s="147"/>
      <c r="Y533" s="147"/>
      <c r="Z533" s="147"/>
    </row>
    <row r="534" spans="1:26" ht="12.75" customHeight="1" x14ac:dyDescent="0.2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35"/>
      <c r="U534" s="147"/>
      <c r="V534" s="147"/>
      <c r="W534" s="147"/>
      <c r="X534" s="147"/>
      <c r="Y534" s="147"/>
      <c r="Z534" s="147"/>
    </row>
    <row r="535" spans="1:26" ht="12.75" customHeight="1" x14ac:dyDescent="0.2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35"/>
      <c r="U535" s="147"/>
      <c r="V535" s="147"/>
      <c r="W535" s="147"/>
      <c r="X535" s="147"/>
      <c r="Y535" s="147"/>
      <c r="Z535" s="147"/>
    </row>
    <row r="536" spans="1:26" ht="12.75" customHeight="1" x14ac:dyDescent="0.2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35"/>
      <c r="U536" s="147"/>
      <c r="V536" s="147"/>
      <c r="W536" s="147"/>
      <c r="X536" s="147"/>
      <c r="Y536" s="147"/>
      <c r="Z536" s="147"/>
    </row>
    <row r="537" spans="1:26" ht="12.75" customHeight="1" x14ac:dyDescent="0.2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35"/>
      <c r="U537" s="147"/>
      <c r="V537" s="147"/>
      <c r="W537" s="147"/>
      <c r="X537" s="147"/>
      <c r="Y537" s="147"/>
      <c r="Z537" s="147"/>
    </row>
    <row r="538" spans="1:26" ht="12.75" customHeight="1" x14ac:dyDescent="0.2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35"/>
      <c r="U538" s="147"/>
      <c r="V538" s="147"/>
      <c r="W538" s="147"/>
      <c r="X538" s="147"/>
      <c r="Y538" s="147"/>
      <c r="Z538" s="147"/>
    </row>
    <row r="539" spans="1:26" ht="12.75" customHeight="1" x14ac:dyDescent="0.2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35"/>
      <c r="U539" s="147"/>
      <c r="V539" s="147"/>
      <c r="W539" s="147"/>
      <c r="X539" s="147"/>
      <c r="Y539" s="147"/>
      <c r="Z539" s="147"/>
    </row>
    <row r="540" spans="1:26" ht="12.75" customHeight="1" x14ac:dyDescent="0.2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35"/>
      <c r="U540" s="147"/>
      <c r="V540" s="147"/>
      <c r="W540" s="147"/>
      <c r="X540" s="147"/>
      <c r="Y540" s="147"/>
      <c r="Z540" s="147"/>
    </row>
    <row r="541" spans="1:26" ht="12.75" customHeight="1" x14ac:dyDescent="0.2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35"/>
      <c r="U541" s="147"/>
      <c r="V541" s="147"/>
      <c r="W541" s="147"/>
      <c r="X541" s="147"/>
      <c r="Y541" s="147"/>
      <c r="Z541" s="147"/>
    </row>
    <row r="542" spans="1:26" ht="12.75" customHeight="1" x14ac:dyDescent="0.2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35"/>
      <c r="U542" s="147"/>
      <c r="V542" s="147"/>
      <c r="W542" s="147"/>
      <c r="X542" s="147"/>
      <c r="Y542" s="147"/>
      <c r="Z542" s="147"/>
    </row>
    <row r="543" spans="1:26" ht="12.75" customHeight="1" x14ac:dyDescent="0.2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35"/>
      <c r="U543" s="147"/>
      <c r="V543" s="147"/>
      <c r="W543" s="147"/>
      <c r="X543" s="147"/>
      <c r="Y543" s="147"/>
      <c r="Z543" s="147"/>
    </row>
    <row r="544" spans="1:26" ht="12.75" customHeight="1" x14ac:dyDescent="0.2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35"/>
      <c r="U544" s="147"/>
      <c r="V544" s="147"/>
      <c r="W544" s="147"/>
      <c r="X544" s="147"/>
      <c r="Y544" s="147"/>
      <c r="Z544" s="147"/>
    </row>
    <row r="545" spans="1:26" ht="12.75" customHeight="1" x14ac:dyDescent="0.2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35"/>
      <c r="U545" s="147"/>
      <c r="V545" s="147"/>
      <c r="W545" s="147"/>
      <c r="X545" s="147"/>
      <c r="Y545" s="147"/>
      <c r="Z545" s="147"/>
    </row>
    <row r="546" spans="1:26" ht="12.75" customHeight="1" x14ac:dyDescent="0.2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35"/>
      <c r="U546" s="147"/>
      <c r="V546" s="147"/>
      <c r="W546" s="147"/>
      <c r="X546" s="147"/>
      <c r="Y546" s="147"/>
      <c r="Z546" s="147"/>
    </row>
    <row r="547" spans="1:26" ht="12.75" customHeight="1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35"/>
      <c r="U547" s="147"/>
      <c r="V547" s="147"/>
      <c r="W547" s="147"/>
      <c r="X547" s="147"/>
      <c r="Y547" s="147"/>
      <c r="Z547" s="147"/>
    </row>
    <row r="548" spans="1:26" ht="12.75" customHeight="1" x14ac:dyDescent="0.2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35"/>
      <c r="U548" s="147"/>
      <c r="V548" s="147"/>
      <c r="W548" s="147"/>
      <c r="X548" s="147"/>
      <c r="Y548" s="147"/>
      <c r="Z548" s="147"/>
    </row>
    <row r="549" spans="1:26" ht="12.75" customHeight="1" x14ac:dyDescent="0.2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35"/>
      <c r="U549" s="147"/>
      <c r="V549" s="147"/>
      <c r="W549" s="147"/>
      <c r="X549" s="147"/>
      <c r="Y549" s="147"/>
      <c r="Z549" s="147"/>
    </row>
    <row r="550" spans="1:26" ht="12.75" customHeight="1" x14ac:dyDescent="0.2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35"/>
      <c r="U550" s="147"/>
      <c r="V550" s="147"/>
      <c r="W550" s="147"/>
      <c r="X550" s="147"/>
      <c r="Y550" s="147"/>
      <c r="Z550" s="147"/>
    </row>
    <row r="551" spans="1:26" ht="12.75" customHeight="1" x14ac:dyDescent="0.2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35"/>
      <c r="U551" s="147"/>
      <c r="V551" s="147"/>
      <c r="W551" s="147"/>
      <c r="X551" s="147"/>
      <c r="Y551" s="147"/>
      <c r="Z551" s="147"/>
    </row>
    <row r="552" spans="1:26" ht="12.75" customHeight="1" x14ac:dyDescent="0.2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35"/>
      <c r="U552" s="147"/>
      <c r="V552" s="147"/>
      <c r="W552" s="147"/>
      <c r="X552" s="147"/>
      <c r="Y552" s="147"/>
      <c r="Z552" s="147"/>
    </row>
    <row r="553" spans="1:26" ht="12.75" customHeight="1" x14ac:dyDescent="0.2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35"/>
      <c r="U553" s="147"/>
      <c r="V553" s="147"/>
      <c r="W553" s="147"/>
      <c r="X553" s="147"/>
      <c r="Y553" s="147"/>
      <c r="Z553" s="147"/>
    </row>
    <row r="554" spans="1:26" ht="12.75" customHeight="1" x14ac:dyDescent="0.2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35"/>
      <c r="U554" s="147"/>
      <c r="V554" s="147"/>
      <c r="W554" s="147"/>
      <c r="X554" s="147"/>
      <c r="Y554" s="147"/>
      <c r="Z554" s="147"/>
    </row>
    <row r="555" spans="1:26" ht="12.75" customHeight="1" x14ac:dyDescent="0.2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35"/>
      <c r="U555" s="147"/>
      <c r="V555" s="147"/>
      <c r="W555" s="147"/>
      <c r="X555" s="147"/>
      <c r="Y555" s="147"/>
      <c r="Z555" s="147"/>
    </row>
    <row r="556" spans="1:26" ht="12.75" customHeight="1" x14ac:dyDescent="0.2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35"/>
      <c r="U556" s="147"/>
      <c r="V556" s="147"/>
      <c r="W556" s="147"/>
      <c r="X556" s="147"/>
      <c r="Y556" s="147"/>
      <c r="Z556" s="147"/>
    </row>
    <row r="557" spans="1:26" ht="12.75" customHeight="1" x14ac:dyDescent="0.2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35"/>
      <c r="U557" s="147"/>
      <c r="V557" s="147"/>
      <c r="W557" s="147"/>
      <c r="X557" s="147"/>
      <c r="Y557" s="147"/>
      <c r="Z557" s="147"/>
    </row>
    <row r="558" spans="1:26" ht="12.75" customHeight="1" x14ac:dyDescent="0.2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35"/>
      <c r="U558" s="147"/>
      <c r="V558" s="147"/>
      <c r="W558" s="147"/>
      <c r="X558" s="147"/>
      <c r="Y558" s="147"/>
      <c r="Z558" s="147"/>
    </row>
    <row r="559" spans="1:26" ht="12.75" customHeight="1" x14ac:dyDescent="0.2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35"/>
      <c r="U559" s="147"/>
      <c r="V559" s="147"/>
      <c r="W559" s="147"/>
      <c r="X559" s="147"/>
      <c r="Y559" s="147"/>
      <c r="Z559" s="147"/>
    </row>
    <row r="560" spans="1:26" ht="12.75" customHeight="1" x14ac:dyDescent="0.2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35"/>
      <c r="U560" s="147"/>
      <c r="V560" s="147"/>
      <c r="W560" s="147"/>
      <c r="X560" s="147"/>
      <c r="Y560" s="147"/>
      <c r="Z560" s="147"/>
    </row>
    <row r="561" spans="1:26" ht="12.75" customHeight="1" x14ac:dyDescent="0.2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35"/>
      <c r="U561" s="147"/>
      <c r="V561" s="147"/>
      <c r="W561" s="147"/>
      <c r="X561" s="147"/>
      <c r="Y561" s="147"/>
      <c r="Z561" s="147"/>
    </row>
    <row r="562" spans="1:26" ht="12.75" customHeight="1" x14ac:dyDescent="0.2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35"/>
      <c r="U562" s="147"/>
      <c r="V562" s="147"/>
      <c r="W562" s="147"/>
      <c r="X562" s="147"/>
      <c r="Y562" s="147"/>
      <c r="Z562" s="147"/>
    </row>
    <row r="563" spans="1:26" ht="12.75" customHeight="1" x14ac:dyDescent="0.2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35"/>
      <c r="U563" s="147"/>
      <c r="V563" s="147"/>
      <c r="W563" s="147"/>
      <c r="X563" s="147"/>
      <c r="Y563" s="147"/>
      <c r="Z563" s="147"/>
    </row>
    <row r="564" spans="1:26" ht="12.75" customHeight="1" x14ac:dyDescent="0.2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35"/>
      <c r="U564" s="147"/>
      <c r="V564" s="147"/>
      <c r="W564" s="147"/>
      <c r="X564" s="147"/>
      <c r="Y564" s="147"/>
      <c r="Z564" s="147"/>
    </row>
    <row r="565" spans="1:26" ht="12.75" customHeight="1" x14ac:dyDescent="0.2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35"/>
      <c r="U565" s="147"/>
      <c r="V565" s="147"/>
      <c r="W565" s="147"/>
      <c r="X565" s="147"/>
      <c r="Y565" s="147"/>
      <c r="Z565" s="147"/>
    </row>
    <row r="566" spans="1:26" ht="12.75" customHeight="1" x14ac:dyDescent="0.2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35"/>
      <c r="U566" s="147"/>
      <c r="V566" s="147"/>
      <c r="W566" s="147"/>
      <c r="X566" s="147"/>
      <c r="Y566" s="147"/>
      <c r="Z566" s="147"/>
    </row>
    <row r="567" spans="1:26" ht="12.75" customHeight="1" x14ac:dyDescent="0.2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35"/>
      <c r="U567" s="147"/>
      <c r="V567" s="147"/>
      <c r="W567" s="147"/>
      <c r="X567" s="147"/>
      <c r="Y567" s="147"/>
      <c r="Z567" s="147"/>
    </row>
    <row r="568" spans="1:26" ht="12.75" customHeight="1" x14ac:dyDescent="0.2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35"/>
      <c r="U568" s="147"/>
      <c r="V568" s="147"/>
      <c r="W568" s="147"/>
      <c r="X568" s="147"/>
      <c r="Y568" s="147"/>
      <c r="Z568" s="147"/>
    </row>
    <row r="569" spans="1:26" ht="12.75" customHeight="1" x14ac:dyDescent="0.2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35"/>
      <c r="U569" s="147"/>
      <c r="V569" s="147"/>
      <c r="W569" s="147"/>
      <c r="X569" s="147"/>
      <c r="Y569" s="147"/>
      <c r="Z569" s="147"/>
    </row>
    <row r="570" spans="1:26" ht="12.75" customHeight="1" x14ac:dyDescent="0.2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35"/>
      <c r="U570" s="147"/>
      <c r="V570" s="147"/>
      <c r="W570" s="147"/>
      <c r="X570" s="147"/>
      <c r="Y570" s="147"/>
      <c r="Z570" s="147"/>
    </row>
    <row r="571" spans="1:26" ht="12.75" customHeight="1" x14ac:dyDescent="0.2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35"/>
      <c r="U571" s="147"/>
      <c r="V571" s="147"/>
      <c r="W571" s="147"/>
      <c r="X571" s="147"/>
      <c r="Y571" s="147"/>
      <c r="Z571" s="147"/>
    </row>
    <row r="572" spans="1:26" ht="12.75" customHeight="1" x14ac:dyDescent="0.2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35"/>
      <c r="U572" s="147"/>
      <c r="V572" s="147"/>
      <c r="W572" s="147"/>
      <c r="X572" s="147"/>
      <c r="Y572" s="147"/>
      <c r="Z572" s="147"/>
    </row>
    <row r="573" spans="1:26" ht="12.75" customHeight="1" x14ac:dyDescent="0.2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35"/>
      <c r="U573" s="147"/>
      <c r="V573" s="147"/>
      <c r="W573" s="147"/>
      <c r="X573" s="147"/>
      <c r="Y573" s="147"/>
      <c r="Z573" s="147"/>
    </row>
    <row r="574" spans="1:26" ht="12.75" customHeight="1" x14ac:dyDescent="0.2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35"/>
      <c r="U574" s="147"/>
      <c r="V574" s="147"/>
      <c r="W574" s="147"/>
      <c r="X574" s="147"/>
      <c r="Y574" s="147"/>
      <c r="Z574" s="147"/>
    </row>
    <row r="575" spans="1:26" ht="12.75" customHeight="1" x14ac:dyDescent="0.2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35"/>
      <c r="U575" s="147"/>
      <c r="V575" s="147"/>
      <c r="W575" s="147"/>
      <c r="X575" s="147"/>
      <c r="Y575" s="147"/>
      <c r="Z575" s="147"/>
    </row>
    <row r="576" spans="1:26" ht="12.75" customHeight="1" x14ac:dyDescent="0.2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35"/>
      <c r="U576" s="147"/>
      <c r="V576" s="147"/>
      <c r="W576" s="147"/>
      <c r="X576" s="147"/>
      <c r="Y576" s="147"/>
      <c r="Z576" s="147"/>
    </row>
    <row r="577" spans="1:26" ht="12.75" customHeight="1" x14ac:dyDescent="0.2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35"/>
      <c r="U577" s="147"/>
      <c r="V577" s="147"/>
      <c r="W577" s="147"/>
      <c r="X577" s="147"/>
      <c r="Y577" s="147"/>
      <c r="Z577" s="147"/>
    </row>
    <row r="578" spans="1:26" ht="12.75" customHeight="1" x14ac:dyDescent="0.2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35"/>
      <c r="U578" s="147"/>
      <c r="V578" s="147"/>
      <c r="W578" s="147"/>
      <c r="X578" s="147"/>
      <c r="Y578" s="147"/>
      <c r="Z578" s="147"/>
    </row>
    <row r="579" spans="1:26" ht="12.75" customHeight="1" x14ac:dyDescent="0.2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35"/>
      <c r="U579" s="147"/>
      <c r="V579" s="147"/>
      <c r="W579" s="147"/>
      <c r="X579" s="147"/>
      <c r="Y579" s="147"/>
      <c r="Z579" s="147"/>
    </row>
    <row r="580" spans="1:26" ht="12.75" customHeight="1" x14ac:dyDescent="0.2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35"/>
      <c r="U580" s="147"/>
      <c r="V580" s="147"/>
      <c r="W580" s="147"/>
      <c r="X580" s="147"/>
      <c r="Y580" s="147"/>
      <c r="Z580" s="147"/>
    </row>
    <row r="581" spans="1:26" ht="12.75" customHeight="1" x14ac:dyDescent="0.2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35"/>
      <c r="U581" s="147"/>
      <c r="V581" s="147"/>
      <c r="W581" s="147"/>
      <c r="X581" s="147"/>
      <c r="Y581" s="147"/>
      <c r="Z581" s="147"/>
    </row>
    <row r="582" spans="1:26" ht="12.75" customHeight="1" x14ac:dyDescent="0.2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35"/>
      <c r="U582" s="147"/>
      <c r="V582" s="147"/>
      <c r="W582" s="147"/>
      <c r="X582" s="147"/>
      <c r="Y582" s="147"/>
      <c r="Z582" s="147"/>
    </row>
    <row r="583" spans="1:26" ht="12.75" customHeight="1" x14ac:dyDescent="0.2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35"/>
      <c r="U583" s="147"/>
      <c r="V583" s="147"/>
      <c r="W583" s="147"/>
      <c r="X583" s="147"/>
      <c r="Y583" s="147"/>
      <c r="Z583" s="147"/>
    </row>
    <row r="584" spans="1:26" ht="12.75" customHeight="1" x14ac:dyDescent="0.2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35"/>
      <c r="U584" s="147"/>
      <c r="V584" s="147"/>
      <c r="W584" s="147"/>
      <c r="X584" s="147"/>
      <c r="Y584" s="147"/>
      <c r="Z584" s="147"/>
    </row>
    <row r="585" spans="1:26" ht="12.75" customHeight="1" x14ac:dyDescent="0.2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35"/>
      <c r="U585" s="147"/>
      <c r="V585" s="147"/>
      <c r="W585" s="147"/>
      <c r="X585" s="147"/>
      <c r="Y585" s="147"/>
      <c r="Z585" s="147"/>
    </row>
    <row r="586" spans="1:26" ht="12.75" customHeight="1" x14ac:dyDescent="0.2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35"/>
      <c r="U586" s="147"/>
      <c r="V586" s="147"/>
      <c r="W586" s="147"/>
      <c r="X586" s="147"/>
      <c r="Y586" s="147"/>
      <c r="Z586" s="147"/>
    </row>
    <row r="587" spans="1:26" ht="12.75" customHeight="1" x14ac:dyDescent="0.2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35"/>
      <c r="U587" s="147"/>
      <c r="V587" s="147"/>
      <c r="W587" s="147"/>
      <c r="X587" s="147"/>
      <c r="Y587" s="147"/>
      <c r="Z587" s="147"/>
    </row>
    <row r="588" spans="1:26" ht="12.75" customHeight="1" x14ac:dyDescent="0.2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35"/>
      <c r="U588" s="147"/>
      <c r="V588" s="147"/>
      <c r="W588" s="147"/>
      <c r="X588" s="147"/>
      <c r="Y588" s="147"/>
      <c r="Z588" s="147"/>
    </row>
    <row r="589" spans="1:26" ht="12.75" customHeight="1" x14ac:dyDescent="0.2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35"/>
      <c r="U589" s="147"/>
      <c r="V589" s="147"/>
      <c r="W589" s="147"/>
      <c r="X589" s="147"/>
      <c r="Y589" s="147"/>
      <c r="Z589" s="147"/>
    </row>
    <row r="590" spans="1:26" ht="12.75" customHeight="1" x14ac:dyDescent="0.2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35"/>
      <c r="U590" s="147"/>
      <c r="V590" s="147"/>
      <c r="W590" s="147"/>
      <c r="X590" s="147"/>
      <c r="Y590" s="147"/>
      <c r="Z590" s="147"/>
    </row>
    <row r="591" spans="1:26" ht="12.75" customHeight="1" x14ac:dyDescent="0.2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35"/>
      <c r="U591" s="147"/>
      <c r="V591" s="147"/>
      <c r="W591" s="147"/>
      <c r="X591" s="147"/>
      <c r="Y591" s="147"/>
      <c r="Z591" s="147"/>
    </row>
    <row r="592" spans="1:26" ht="12.75" customHeight="1" x14ac:dyDescent="0.2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35"/>
      <c r="U592" s="147"/>
      <c r="V592" s="147"/>
      <c r="W592" s="147"/>
      <c r="X592" s="147"/>
      <c r="Y592" s="147"/>
      <c r="Z592" s="147"/>
    </row>
    <row r="593" spans="1:26" ht="12.75" customHeight="1" x14ac:dyDescent="0.2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35"/>
      <c r="U593" s="147"/>
      <c r="V593" s="147"/>
      <c r="W593" s="147"/>
      <c r="X593" s="147"/>
      <c r="Y593" s="147"/>
      <c r="Z593" s="147"/>
    </row>
    <row r="594" spans="1:26" ht="12.75" customHeight="1" x14ac:dyDescent="0.2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35"/>
      <c r="U594" s="147"/>
      <c r="V594" s="147"/>
      <c r="W594" s="147"/>
      <c r="X594" s="147"/>
      <c r="Y594" s="147"/>
      <c r="Z594" s="147"/>
    </row>
    <row r="595" spans="1:26" ht="12.75" customHeight="1" x14ac:dyDescent="0.2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35"/>
      <c r="U595" s="147"/>
      <c r="V595" s="147"/>
      <c r="W595" s="147"/>
      <c r="X595" s="147"/>
      <c r="Y595" s="147"/>
      <c r="Z595" s="147"/>
    </row>
    <row r="596" spans="1:26" ht="12.75" customHeight="1" x14ac:dyDescent="0.2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35"/>
      <c r="U596" s="147"/>
      <c r="V596" s="147"/>
      <c r="W596" s="147"/>
      <c r="X596" s="147"/>
      <c r="Y596" s="147"/>
      <c r="Z596" s="147"/>
    </row>
    <row r="597" spans="1:26" ht="12.75" customHeight="1" x14ac:dyDescent="0.2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35"/>
      <c r="U597" s="147"/>
      <c r="V597" s="147"/>
      <c r="W597" s="147"/>
      <c r="X597" s="147"/>
      <c r="Y597" s="147"/>
      <c r="Z597" s="147"/>
    </row>
    <row r="598" spans="1:26" ht="12.75" customHeight="1" x14ac:dyDescent="0.2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35"/>
      <c r="U598" s="147"/>
      <c r="V598" s="147"/>
      <c r="W598" s="147"/>
      <c r="X598" s="147"/>
      <c r="Y598" s="147"/>
      <c r="Z598" s="147"/>
    </row>
    <row r="599" spans="1:26" ht="12.75" customHeight="1" x14ac:dyDescent="0.2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35"/>
      <c r="U599" s="147"/>
      <c r="V599" s="147"/>
      <c r="W599" s="147"/>
      <c r="X599" s="147"/>
      <c r="Y599" s="147"/>
      <c r="Z599" s="147"/>
    </row>
    <row r="600" spans="1:26" ht="12.75" customHeight="1" x14ac:dyDescent="0.2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35"/>
      <c r="U600" s="147"/>
      <c r="V600" s="147"/>
      <c r="W600" s="147"/>
      <c r="X600" s="147"/>
      <c r="Y600" s="147"/>
      <c r="Z600" s="147"/>
    </row>
    <row r="601" spans="1:26" ht="12.75" customHeight="1" x14ac:dyDescent="0.2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35"/>
      <c r="U601" s="147"/>
      <c r="V601" s="147"/>
      <c r="W601" s="147"/>
      <c r="X601" s="147"/>
      <c r="Y601" s="147"/>
      <c r="Z601" s="147"/>
    </row>
    <row r="602" spans="1:26" ht="12.75" customHeight="1" x14ac:dyDescent="0.2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35"/>
      <c r="U602" s="147"/>
      <c r="V602" s="147"/>
      <c r="W602" s="147"/>
      <c r="X602" s="147"/>
      <c r="Y602" s="147"/>
      <c r="Z602" s="147"/>
    </row>
    <row r="603" spans="1:26" ht="12.75" customHeight="1" x14ac:dyDescent="0.2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35"/>
      <c r="U603" s="147"/>
      <c r="V603" s="147"/>
      <c r="W603" s="147"/>
      <c r="X603" s="147"/>
      <c r="Y603" s="147"/>
      <c r="Z603" s="147"/>
    </row>
    <row r="604" spans="1:26" ht="12.75" customHeight="1" x14ac:dyDescent="0.2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35"/>
      <c r="U604" s="147"/>
      <c r="V604" s="147"/>
      <c r="W604" s="147"/>
      <c r="X604" s="147"/>
      <c r="Y604" s="147"/>
      <c r="Z604" s="147"/>
    </row>
    <row r="605" spans="1:26" ht="12.75" customHeight="1" x14ac:dyDescent="0.2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35"/>
      <c r="U605" s="147"/>
      <c r="V605" s="147"/>
      <c r="W605" s="147"/>
      <c r="X605" s="147"/>
      <c r="Y605" s="147"/>
      <c r="Z605" s="147"/>
    </row>
    <row r="606" spans="1:26" ht="12.75" customHeight="1" x14ac:dyDescent="0.2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35"/>
      <c r="U606" s="147"/>
      <c r="V606" s="147"/>
      <c r="W606" s="147"/>
      <c r="X606" s="147"/>
      <c r="Y606" s="147"/>
      <c r="Z606" s="147"/>
    </row>
    <row r="607" spans="1:26" ht="12.75" customHeight="1" x14ac:dyDescent="0.2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35"/>
      <c r="U607" s="147"/>
      <c r="V607" s="147"/>
      <c r="W607" s="147"/>
      <c r="X607" s="147"/>
      <c r="Y607" s="147"/>
      <c r="Z607" s="147"/>
    </row>
    <row r="608" spans="1:26" ht="12.75" customHeight="1" x14ac:dyDescent="0.2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35"/>
      <c r="U608" s="147"/>
      <c r="V608" s="147"/>
      <c r="W608" s="147"/>
      <c r="X608" s="147"/>
      <c r="Y608" s="147"/>
      <c r="Z608" s="147"/>
    </row>
    <row r="609" spans="1:26" ht="12.75" customHeight="1" x14ac:dyDescent="0.2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35"/>
      <c r="U609" s="147"/>
      <c r="V609" s="147"/>
      <c r="W609" s="147"/>
      <c r="X609" s="147"/>
      <c r="Y609" s="147"/>
      <c r="Z609" s="147"/>
    </row>
    <row r="610" spans="1:26" ht="12.75" customHeight="1" x14ac:dyDescent="0.2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35"/>
      <c r="U610" s="147"/>
      <c r="V610" s="147"/>
      <c r="W610" s="147"/>
      <c r="X610" s="147"/>
      <c r="Y610" s="147"/>
      <c r="Z610" s="147"/>
    </row>
    <row r="611" spans="1:26" ht="12.75" customHeight="1" x14ac:dyDescent="0.2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35"/>
      <c r="U611" s="147"/>
      <c r="V611" s="147"/>
      <c r="W611" s="147"/>
      <c r="X611" s="147"/>
      <c r="Y611" s="147"/>
      <c r="Z611" s="147"/>
    </row>
    <row r="612" spans="1:26" ht="12.75" customHeight="1" x14ac:dyDescent="0.2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35"/>
      <c r="U612" s="147"/>
      <c r="V612" s="147"/>
      <c r="W612" s="147"/>
      <c r="X612" s="147"/>
      <c r="Y612" s="147"/>
      <c r="Z612" s="147"/>
    </row>
    <row r="613" spans="1:26" ht="12.75" customHeight="1" x14ac:dyDescent="0.2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35"/>
      <c r="U613" s="147"/>
      <c r="V613" s="147"/>
      <c r="W613" s="147"/>
      <c r="X613" s="147"/>
      <c r="Y613" s="147"/>
      <c r="Z613" s="147"/>
    </row>
    <row r="614" spans="1:26" ht="12.75" customHeight="1" x14ac:dyDescent="0.2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35"/>
      <c r="U614" s="147"/>
      <c r="V614" s="147"/>
      <c r="W614" s="147"/>
      <c r="X614" s="147"/>
      <c r="Y614" s="147"/>
      <c r="Z614" s="147"/>
    </row>
    <row r="615" spans="1:26" ht="12.75" customHeight="1" x14ac:dyDescent="0.2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35"/>
      <c r="U615" s="147"/>
      <c r="V615" s="147"/>
      <c r="W615" s="147"/>
      <c r="X615" s="147"/>
      <c r="Y615" s="147"/>
      <c r="Z615" s="147"/>
    </row>
    <row r="616" spans="1:26" ht="12.75" customHeight="1" x14ac:dyDescent="0.2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35"/>
      <c r="U616" s="147"/>
      <c r="V616" s="147"/>
      <c r="W616" s="147"/>
      <c r="X616" s="147"/>
      <c r="Y616" s="147"/>
      <c r="Z616" s="147"/>
    </row>
    <row r="617" spans="1:26" ht="12.75" customHeight="1" x14ac:dyDescent="0.2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35"/>
      <c r="U617" s="147"/>
      <c r="V617" s="147"/>
      <c r="W617" s="147"/>
      <c r="X617" s="147"/>
      <c r="Y617" s="147"/>
      <c r="Z617" s="147"/>
    </row>
    <row r="618" spans="1:26" ht="12.75" customHeight="1" x14ac:dyDescent="0.2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35"/>
      <c r="U618" s="147"/>
      <c r="V618" s="147"/>
      <c r="W618" s="147"/>
      <c r="X618" s="147"/>
      <c r="Y618" s="147"/>
      <c r="Z618" s="147"/>
    </row>
    <row r="619" spans="1:26" ht="12.75" customHeight="1" x14ac:dyDescent="0.2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35"/>
      <c r="U619" s="147"/>
      <c r="V619" s="147"/>
      <c r="W619" s="147"/>
      <c r="X619" s="147"/>
      <c r="Y619" s="147"/>
      <c r="Z619" s="147"/>
    </row>
    <row r="620" spans="1:26" ht="12.75" customHeight="1" x14ac:dyDescent="0.2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35"/>
      <c r="U620" s="147"/>
      <c r="V620" s="147"/>
      <c r="W620" s="147"/>
      <c r="X620" s="147"/>
      <c r="Y620" s="147"/>
      <c r="Z620" s="147"/>
    </row>
    <row r="621" spans="1:26" ht="12.75" customHeight="1" x14ac:dyDescent="0.2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35"/>
      <c r="U621" s="147"/>
      <c r="V621" s="147"/>
      <c r="W621" s="147"/>
      <c r="X621" s="147"/>
      <c r="Y621" s="147"/>
      <c r="Z621" s="147"/>
    </row>
    <row r="622" spans="1:26" ht="12.75" customHeight="1" x14ac:dyDescent="0.2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35"/>
      <c r="U622" s="147"/>
      <c r="V622" s="147"/>
      <c r="W622" s="147"/>
      <c r="X622" s="147"/>
      <c r="Y622" s="147"/>
      <c r="Z622" s="147"/>
    </row>
    <row r="623" spans="1:26" ht="12.75" customHeight="1" x14ac:dyDescent="0.2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35"/>
      <c r="U623" s="147"/>
      <c r="V623" s="147"/>
      <c r="W623" s="147"/>
      <c r="X623" s="147"/>
      <c r="Y623" s="147"/>
      <c r="Z623" s="147"/>
    </row>
    <row r="624" spans="1:26" ht="12.75" customHeight="1" x14ac:dyDescent="0.2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35"/>
      <c r="U624" s="147"/>
      <c r="V624" s="147"/>
      <c r="W624" s="147"/>
      <c r="X624" s="147"/>
      <c r="Y624" s="147"/>
      <c r="Z624" s="147"/>
    </row>
    <row r="625" spans="1:26" ht="12.75" customHeight="1" x14ac:dyDescent="0.2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35"/>
      <c r="U625" s="147"/>
      <c r="V625" s="147"/>
      <c r="W625" s="147"/>
      <c r="X625" s="147"/>
      <c r="Y625" s="147"/>
      <c r="Z625" s="147"/>
    </row>
    <row r="626" spans="1:26" ht="12.75" customHeight="1" x14ac:dyDescent="0.2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35"/>
      <c r="U626" s="147"/>
      <c r="V626" s="147"/>
      <c r="W626" s="147"/>
      <c r="X626" s="147"/>
      <c r="Y626" s="147"/>
      <c r="Z626" s="147"/>
    </row>
    <row r="627" spans="1:26" ht="12.75" customHeight="1" x14ac:dyDescent="0.2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35"/>
      <c r="U627" s="147"/>
      <c r="V627" s="147"/>
      <c r="W627" s="147"/>
      <c r="X627" s="147"/>
      <c r="Y627" s="147"/>
      <c r="Z627" s="147"/>
    </row>
    <row r="628" spans="1:26" ht="12.75" customHeight="1" x14ac:dyDescent="0.2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35"/>
      <c r="U628" s="147"/>
      <c r="V628" s="147"/>
      <c r="W628" s="147"/>
      <c r="X628" s="147"/>
      <c r="Y628" s="147"/>
      <c r="Z628" s="147"/>
    </row>
    <row r="629" spans="1:26" ht="12.75" customHeight="1" x14ac:dyDescent="0.2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35"/>
      <c r="U629" s="147"/>
      <c r="V629" s="147"/>
      <c r="W629" s="147"/>
      <c r="X629" s="147"/>
      <c r="Y629" s="147"/>
      <c r="Z629" s="147"/>
    </row>
    <row r="630" spans="1:26" ht="12.75" customHeight="1" x14ac:dyDescent="0.2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35"/>
      <c r="U630" s="147"/>
      <c r="V630" s="147"/>
      <c r="W630" s="147"/>
      <c r="X630" s="147"/>
      <c r="Y630" s="147"/>
      <c r="Z630" s="147"/>
    </row>
    <row r="631" spans="1:26" ht="12.75" customHeight="1" x14ac:dyDescent="0.2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35"/>
      <c r="U631" s="147"/>
      <c r="V631" s="147"/>
      <c r="W631" s="147"/>
      <c r="X631" s="147"/>
      <c r="Y631" s="147"/>
      <c r="Z631" s="147"/>
    </row>
    <row r="632" spans="1:26" ht="12.75" customHeight="1" x14ac:dyDescent="0.2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35"/>
      <c r="U632" s="147"/>
      <c r="V632" s="147"/>
      <c r="W632" s="147"/>
      <c r="X632" s="147"/>
      <c r="Y632" s="147"/>
      <c r="Z632" s="147"/>
    </row>
    <row r="633" spans="1:26" ht="12.75" customHeight="1" x14ac:dyDescent="0.2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35"/>
      <c r="U633" s="147"/>
      <c r="V633" s="147"/>
      <c r="W633" s="147"/>
      <c r="X633" s="147"/>
      <c r="Y633" s="147"/>
      <c r="Z633" s="147"/>
    </row>
    <row r="634" spans="1:26" ht="12.75" customHeight="1" x14ac:dyDescent="0.2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35"/>
      <c r="U634" s="147"/>
      <c r="V634" s="147"/>
      <c r="W634" s="147"/>
      <c r="X634" s="147"/>
      <c r="Y634" s="147"/>
      <c r="Z634" s="147"/>
    </row>
    <row r="635" spans="1:26" ht="12.75" customHeight="1" x14ac:dyDescent="0.2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35"/>
      <c r="U635" s="147"/>
      <c r="V635" s="147"/>
      <c r="W635" s="147"/>
      <c r="X635" s="147"/>
      <c r="Y635" s="147"/>
      <c r="Z635" s="147"/>
    </row>
    <row r="636" spans="1:26" ht="12.75" customHeight="1" x14ac:dyDescent="0.2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35"/>
      <c r="U636" s="147"/>
      <c r="V636" s="147"/>
      <c r="W636" s="147"/>
      <c r="X636" s="147"/>
      <c r="Y636" s="147"/>
      <c r="Z636" s="147"/>
    </row>
    <row r="637" spans="1:26" ht="12.75" customHeight="1" x14ac:dyDescent="0.2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35"/>
      <c r="U637" s="147"/>
      <c r="V637" s="147"/>
      <c r="W637" s="147"/>
      <c r="X637" s="147"/>
      <c r="Y637" s="147"/>
      <c r="Z637" s="147"/>
    </row>
    <row r="638" spans="1:26" ht="12.75" customHeight="1" x14ac:dyDescent="0.2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35"/>
      <c r="U638" s="147"/>
      <c r="V638" s="147"/>
      <c r="W638" s="147"/>
      <c r="X638" s="147"/>
      <c r="Y638" s="147"/>
      <c r="Z638" s="147"/>
    </row>
    <row r="639" spans="1:26" ht="12.75" customHeight="1" x14ac:dyDescent="0.2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35"/>
      <c r="U639" s="147"/>
      <c r="V639" s="147"/>
      <c r="W639" s="147"/>
      <c r="X639" s="147"/>
      <c r="Y639" s="147"/>
      <c r="Z639" s="147"/>
    </row>
    <row r="640" spans="1:26" ht="12.75" customHeight="1" x14ac:dyDescent="0.2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35"/>
      <c r="U640" s="147"/>
      <c r="V640" s="147"/>
      <c r="W640" s="147"/>
      <c r="X640" s="147"/>
      <c r="Y640" s="147"/>
      <c r="Z640" s="147"/>
    </row>
    <row r="641" spans="1:26" ht="12.75" customHeight="1" x14ac:dyDescent="0.2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35"/>
      <c r="U641" s="147"/>
      <c r="V641" s="147"/>
      <c r="W641" s="147"/>
      <c r="X641" s="147"/>
      <c r="Y641" s="147"/>
      <c r="Z641" s="147"/>
    </row>
    <row r="642" spans="1:26" ht="12.75" customHeight="1" x14ac:dyDescent="0.2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35"/>
      <c r="U642" s="147"/>
      <c r="V642" s="147"/>
      <c r="W642" s="147"/>
      <c r="X642" s="147"/>
      <c r="Y642" s="147"/>
      <c r="Z642" s="147"/>
    </row>
    <row r="643" spans="1:26" ht="12.75" customHeight="1" x14ac:dyDescent="0.2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35"/>
      <c r="U643" s="147"/>
      <c r="V643" s="147"/>
      <c r="W643" s="147"/>
      <c r="X643" s="147"/>
      <c r="Y643" s="147"/>
      <c r="Z643" s="147"/>
    </row>
    <row r="644" spans="1:26" ht="12.75" customHeight="1" x14ac:dyDescent="0.2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35"/>
      <c r="U644" s="147"/>
      <c r="V644" s="147"/>
      <c r="W644" s="147"/>
      <c r="X644" s="147"/>
      <c r="Y644" s="147"/>
      <c r="Z644" s="147"/>
    </row>
    <row r="645" spans="1:26" ht="12.75" customHeight="1" x14ac:dyDescent="0.2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35"/>
      <c r="U645" s="147"/>
      <c r="V645" s="147"/>
      <c r="W645" s="147"/>
      <c r="X645" s="147"/>
      <c r="Y645" s="147"/>
      <c r="Z645" s="147"/>
    </row>
    <row r="646" spans="1:26" ht="12.75" customHeight="1" x14ac:dyDescent="0.2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35"/>
      <c r="U646" s="147"/>
      <c r="V646" s="147"/>
      <c r="W646" s="147"/>
      <c r="X646" s="147"/>
      <c r="Y646" s="147"/>
      <c r="Z646" s="147"/>
    </row>
    <row r="647" spans="1:26" ht="12.75" customHeight="1" x14ac:dyDescent="0.2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35"/>
      <c r="U647" s="147"/>
      <c r="V647" s="147"/>
      <c r="W647" s="147"/>
      <c r="X647" s="147"/>
      <c r="Y647" s="147"/>
      <c r="Z647" s="147"/>
    </row>
    <row r="648" spans="1:26" ht="12.75" customHeight="1" x14ac:dyDescent="0.2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35"/>
      <c r="U648" s="147"/>
      <c r="V648" s="147"/>
      <c r="W648" s="147"/>
      <c r="X648" s="147"/>
      <c r="Y648" s="147"/>
      <c r="Z648" s="147"/>
    </row>
    <row r="649" spans="1:26" ht="12.75" customHeight="1" x14ac:dyDescent="0.2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35"/>
      <c r="U649" s="147"/>
      <c r="V649" s="147"/>
      <c r="W649" s="147"/>
      <c r="X649" s="147"/>
      <c r="Y649" s="147"/>
      <c r="Z649" s="147"/>
    </row>
    <row r="650" spans="1:26" ht="12.75" customHeight="1" x14ac:dyDescent="0.2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35"/>
      <c r="U650" s="147"/>
      <c r="V650" s="147"/>
      <c r="W650" s="147"/>
      <c r="X650" s="147"/>
      <c r="Y650" s="147"/>
      <c r="Z650" s="147"/>
    </row>
    <row r="651" spans="1:26" ht="12.75" customHeight="1" x14ac:dyDescent="0.2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35"/>
      <c r="U651" s="147"/>
      <c r="V651" s="147"/>
      <c r="W651" s="147"/>
      <c r="X651" s="147"/>
      <c r="Y651" s="147"/>
      <c r="Z651" s="147"/>
    </row>
    <row r="652" spans="1:26" ht="12.75" customHeight="1" x14ac:dyDescent="0.2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35"/>
      <c r="U652" s="147"/>
      <c r="V652" s="147"/>
      <c r="W652" s="147"/>
      <c r="X652" s="147"/>
      <c r="Y652" s="147"/>
      <c r="Z652" s="147"/>
    </row>
    <row r="653" spans="1:26" ht="12.75" customHeight="1" x14ac:dyDescent="0.2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35"/>
      <c r="U653" s="147"/>
      <c r="V653" s="147"/>
      <c r="W653" s="147"/>
      <c r="X653" s="147"/>
      <c r="Y653" s="147"/>
      <c r="Z653" s="147"/>
    </row>
    <row r="654" spans="1:26" ht="12.75" customHeight="1" x14ac:dyDescent="0.2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35"/>
      <c r="U654" s="147"/>
      <c r="V654" s="147"/>
      <c r="W654" s="147"/>
      <c r="X654" s="147"/>
      <c r="Y654" s="147"/>
      <c r="Z654" s="147"/>
    </row>
    <row r="655" spans="1:26" ht="12.75" customHeight="1" x14ac:dyDescent="0.2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35"/>
      <c r="U655" s="147"/>
      <c r="V655" s="147"/>
      <c r="W655" s="147"/>
      <c r="X655" s="147"/>
      <c r="Y655" s="147"/>
      <c r="Z655" s="147"/>
    </row>
    <row r="656" spans="1:26" ht="12.75" customHeight="1" x14ac:dyDescent="0.2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35"/>
      <c r="U656" s="147"/>
      <c r="V656" s="147"/>
      <c r="W656" s="147"/>
      <c r="X656" s="147"/>
      <c r="Y656" s="147"/>
      <c r="Z656" s="147"/>
    </row>
    <row r="657" spans="1:26" ht="12.75" customHeight="1" x14ac:dyDescent="0.2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35"/>
      <c r="U657" s="147"/>
      <c r="V657" s="147"/>
      <c r="W657" s="147"/>
      <c r="X657" s="147"/>
      <c r="Y657" s="147"/>
      <c r="Z657" s="147"/>
    </row>
    <row r="658" spans="1:26" ht="12.75" customHeight="1" x14ac:dyDescent="0.2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35"/>
      <c r="U658" s="147"/>
      <c r="V658" s="147"/>
      <c r="W658" s="147"/>
      <c r="X658" s="147"/>
      <c r="Y658" s="147"/>
      <c r="Z658" s="147"/>
    </row>
    <row r="659" spans="1:26" ht="12.75" customHeight="1" x14ac:dyDescent="0.2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35"/>
      <c r="U659" s="147"/>
      <c r="V659" s="147"/>
      <c r="W659" s="147"/>
      <c r="X659" s="147"/>
      <c r="Y659" s="147"/>
      <c r="Z659" s="147"/>
    </row>
    <row r="660" spans="1:26" ht="12.75" customHeight="1" x14ac:dyDescent="0.2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35"/>
      <c r="U660" s="147"/>
      <c r="V660" s="147"/>
      <c r="W660" s="147"/>
      <c r="X660" s="147"/>
      <c r="Y660" s="147"/>
      <c r="Z660" s="147"/>
    </row>
    <row r="661" spans="1:26" ht="12.75" customHeight="1" x14ac:dyDescent="0.2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35"/>
      <c r="U661" s="147"/>
      <c r="V661" s="147"/>
      <c r="W661" s="147"/>
      <c r="X661" s="147"/>
      <c r="Y661" s="147"/>
      <c r="Z661" s="147"/>
    </row>
    <row r="662" spans="1:26" ht="12.75" customHeight="1" x14ac:dyDescent="0.2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35"/>
      <c r="U662" s="147"/>
      <c r="V662" s="147"/>
      <c r="W662" s="147"/>
      <c r="X662" s="147"/>
      <c r="Y662" s="147"/>
      <c r="Z662" s="147"/>
    </row>
    <row r="663" spans="1:26" ht="12.75" customHeight="1" x14ac:dyDescent="0.2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35"/>
      <c r="U663" s="147"/>
      <c r="V663" s="147"/>
      <c r="W663" s="147"/>
      <c r="X663" s="147"/>
      <c r="Y663" s="147"/>
      <c r="Z663" s="147"/>
    </row>
    <row r="664" spans="1:26" ht="12.75" customHeight="1" x14ac:dyDescent="0.2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35"/>
      <c r="U664" s="147"/>
      <c r="V664" s="147"/>
      <c r="W664" s="147"/>
      <c r="X664" s="147"/>
      <c r="Y664" s="147"/>
      <c r="Z664" s="147"/>
    </row>
    <row r="665" spans="1:26" ht="12.75" customHeight="1" x14ac:dyDescent="0.2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35"/>
      <c r="U665" s="147"/>
      <c r="V665" s="147"/>
      <c r="W665" s="147"/>
      <c r="X665" s="147"/>
      <c r="Y665" s="147"/>
      <c r="Z665" s="147"/>
    </row>
    <row r="666" spans="1:26" ht="12.75" customHeight="1" x14ac:dyDescent="0.2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35"/>
      <c r="U666" s="147"/>
      <c r="V666" s="147"/>
      <c r="W666" s="147"/>
      <c r="X666" s="147"/>
      <c r="Y666" s="147"/>
      <c r="Z666" s="147"/>
    </row>
    <row r="667" spans="1:26" ht="12.75" customHeight="1" x14ac:dyDescent="0.2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35"/>
      <c r="U667" s="147"/>
      <c r="V667" s="147"/>
      <c r="W667" s="147"/>
      <c r="X667" s="147"/>
      <c r="Y667" s="147"/>
      <c r="Z667" s="147"/>
    </row>
    <row r="668" spans="1:26" ht="12.75" customHeight="1" x14ac:dyDescent="0.2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35"/>
      <c r="U668" s="147"/>
      <c r="V668" s="147"/>
      <c r="W668" s="147"/>
      <c r="X668" s="147"/>
      <c r="Y668" s="147"/>
      <c r="Z668" s="147"/>
    </row>
    <row r="669" spans="1:26" ht="12.75" customHeight="1" x14ac:dyDescent="0.2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35"/>
      <c r="U669" s="147"/>
      <c r="V669" s="147"/>
      <c r="W669" s="147"/>
      <c r="X669" s="147"/>
      <c r="Y669" s="147"/>
      <c r="Z669" s="147"/>
    </row>
    <row r="670" spans="1:26" ht="12.75" customHeight="1" x14ac:dyDescent="0.2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35"/>
      <c r="U670" s="147"/>
      <c r="V670" s="147"/>
      <c r="W670" s="147"/>
      <c r="X670" s="147"/>
      <c r="Y670" s="147"/>
      <c r="Z670" s="147"/>
    </row>
    <row r="671" spans="1:26" ht="12.75" customHeight="1" x14ac:dyDescent="0.2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35"/>
      <c r="U671" s="147"/>
      <c r="V671" s="147"/>
      <c r="W671" s="147"/>
      <c r="X671" s="147"/>
      <c r="Y671" s="147"/>
      <c r="Z671" s="147"/>
    </row>
    <row r="672" spans="1:26" ht="12.75" customHeight="1" x14ac:dyDescent="0.2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35"/>
      <c r="U672" s="147"/>
      <c r="V672" s="147"/>
      <c r="W672" s="147"/>
      <c r="X672" s="147"/>
      <c r="Y672" s="147"/>
      <c r="Z672" s="147"/>
    </row>
    <row r="673" spans="1:26" ht="12.75" customHeight="1" x14ac:dyDescent="0.2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35"/>
      <c r="U673" s="147"/>
      <c r="V673" s="147"/>
      <c r="W673" s="147"/>
      <c r="X673" s="147"/>
      <c r="Y673" s="147"/>
      <c r="Z673" s="147"/>
    </row>
    <row r="674" spans="1:26" ht="12.75" customHeight="1" x14ac:dyDescent="0.2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35"/>
      <c r="U674" s="147"/>
      <c r="V674" s="147"/>
      <c r="W674" s="147"/>
      <c r="X674" s="147"/>
      <c r="Y674" s="147"/>
      <c r="Z674" s="147"/>
    </row>
    <row r="675" spans="1:26" ht="12.75" customHeight="1" x14ac:dyDescent="0.2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35"/>
      <c r="U675" s="147"/>
      <c r="V675" s="147"/>
      <c r="W675" s="147"/>
      <c r="X675" s="147"/>
      <c r="Y675" s="147"/>
      <c r="Z675" s="147"/>
    </row>
    <row r="676" spans="1:26" ht="12.75" customHeight="1" x14ac:dyDescent="0.2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35"/>
      <c r="U676" s="147"/>
      <c r="V676" s="147"/>
      <c r="W676" s="147"/>
      <c r="X676" s="147"/>
      <c r="Y676" s="147"/>
      <c r="Z676" s="147"/>
    </row>
    <row r="677" spans="1:26" ht="12.75" customHeight="1" x14ac:dyDescent="0.2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35"/>
      <c r="U677" s="147"/>
      <c r="V677" s="147"/>
      <c r="W677" s="147"/>
      <c r="X677" s="147"/>
      <c r="Y677" s="147"/>
      <c r="Z677" s="147"/>
    </row>
    <row r="678" spans="1:26" ht="12.75" customHeight="1" x14ac:dyDescent="0.2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35"/>
      <c r="U678" s="147"/>
      <c r="V678" s="147"/>
      <c r="W678" s="147"/>
      <c r="X678" s="147"/>
      <c r="Y678" s="147"/>
      <c r="Z678" s="147"/>
    </row>
    <row r="679" spans="1:26" ht="12.75" customHeight="1" x14ac:dyDescent="0.2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35"/>
      <c r="U679" s="147"/>
      <c r="V679" s="147"/>
      <c r="W679" s="147"/>
      <c r="X679" s="147"/>
      <c r="Y679" s="147"/>
      <c r="Z679" s="147"/>
    </row>
    <row r="680" spans="1:26" ht="12.75" customHeight="1" x14ac:dyDescent="0.2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35"/>
      <c r="U680" s="147"/>
      <c r="V680" s="147"/>
      <c r="W680" s="147"/>
      <c r="X680" s="147"/>
      <c r="Y680" s="147"/>
      <c r="Z680" s="147"/>
    </row>
    <row r="681" spans="1:26" ht="12.75" customHeight="1" x14ac:dyDescent="0.2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35"/>
      <c r="U681" s="147"/>
      <c r="V681" s="147"/>
      <c r="W681" s="147"/>
      <c r="X681" s="147"/>
      <c r="Y681" s="147"/>
      <c r="Z681" s="147"/>
    </row>
    <row r="682" spans="1:26" ht="12.75" customHeight="1" x14ac:dyDescent="0.2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35"/>
      <c r="U682" s="147"/>
      <c r="V682" s="147"/>
      <c r="W682" s="147"/>
      <c r="X682" s="147"/>
      <c r="Y682" s="147"/>
      <c r="Z682" s="147"/>
    </row>
    <row r="683" spans="1:26" ht="12.75" customHeight="1" x14ac:dyDescent="0.2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35"/>
      <c r="U683" s="147"/>
      <c r="V683" s="147"/>
      <c r="W683" s="147"/>
      <c r="X683" s="147"/>
      <c r="Y683" s="147"/>
      <c r="Z683" s="147"/>
    </row>
    <row r="684" spans="1:26" ht="12.75" customHeight="1" x14ac:dyDescent="0.2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35"/>
      <c r="U684" s="147"/>
      <c r="V684" s="147"/>
      <c r="W684" s="147"/>
      <c r="X684" s="147"/>
      <c r="Y684" s="147"/>
      <c r="Z684" s="147"/>
    </row>
    <row r="685" spans="1:26" ht="12.75" customHeight="1" x14ac:dyDescent="0.2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35"/>
      <c r="U685" s="147"/>
      <c r="V685" s="147"/>
      <c r="W685" s="147"/>
      <c r="X685" s="147"/>
      <c r="Y685" s="147"/>
      <c r="Z685" s="147"/>
    </row>
    <row r="686" spans="1:26" ht="12.75" customHeight="1" x14ac:dyDescent="0.2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35"/>
      <c r="U686" s="147"/>
      <c r="V686" s="147"/>
      <c r="W686" s="147"/>
      <c r="X686" s="147"/>
      <c r="Y686" s="147"/>
      <c r="Z686" s="147"/>
    </row>
    <row r="687" spans="1:26" ht="12.75" customHeight="1" x14ac:dyDescent="0.2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35"/>
      <c r="U687" s="147"/>
      <c r="V687" s="147"/>
      <c r="W687" s="147"/>
      <c r="X687" s="147"/>
      <c r="Y687" s="147"/>
      <c r="Z687" s="147"/>
    </row>
    <row r="688" spans="1:26" ht="12.75" customHeight="1" x14ac:dyDescent="0.2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35"/>
      <c r="U688" s="147"/>
      <c r="V688" s="147"/>
      <c r="W688" s="147"/>
      <c r="X688" s="147"/>
      <c r="Y688" s="147"/>
      <c r="Z688" s="147"/>
    </row>
    <row r="689" spans="1:26" ht="12.75" customHeight="1" x14ac:dyDescent="0.2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35"/>
      <c r="U689" s="147"/>
      <c r="V689" s="147"/>
      <c r="W689" s="147"/>
      <c r="X689" s="147"/>
      <c r="Y689" s="147"/>
      <c r="Z689" s="147"/>
    </row>
    <row r="690" spans="1:26" ht="12.75" customHeight="1" x14ac:dyDescent="0.2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35"/>
      <c r="U690" s="147"/>
      <c r="V690" s="147"/>
      <c r="W690" s="147"/>
      <c r="X690" s="147"/>
      <c r="Y690" s="147"/>
      <c r="Z690" s="147"/>
    </row>
    <row r="691" spans="1:26" ht="12.75" customHeight="1" x14ac:dyDescent="0.2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35"/>
      <c r="U691" s="147"/>
      <c r="V691" s="147"/>
      <c r="W691" s="147"/>
      <c r="X691" s="147"/>
      <c r="Y691" s="147"/>
      <c r="Z691" s="147"/>
    </row>
    <row r="692" spans="1:26" ht="12.75" customHeight="1" x14ac:dyDescent="0.2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35"/>
      <c r="U692" s="147"/>
      <c r="V692" s="147"/>
      <c r="W692" s="147"/>
      <c r="X692" s="147"/>
      <c r="Y692" s="147"/>
      <c r="Z692" s="147"/>
    </row>
    <row r="693" spans="1:26" ht="12.75" customHeight="1" x14ac:dyDescent="0.2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35"/>
      <c r="U693" s="147"/>
      <c r="V693" s="147"/>
      <c r="W693" s="147"/>
      <c r="X693" s="147"/>
      <c r="Y693" s="147"/>
      <c r="Z693" s="147"/>
    </row>
    <row r="694" spans="1:26" ht="12.75" customHeight="1" x14ac:dyDescent="0.2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35"/>
      <c r="U694" s="147"/>
      <c r="V694" s="147"/>
      <c r="W694" s="147"/>
      <c r="X694" s="147"/>
      <c r="Y694" s="147"/>
      <c r="Z694" s="147"/>
    </row>
    <row r="695" spans="1:26" ht="12.75" customHeight="1" x14ac:dyDescent="0.2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35"/>
      <c r="U695" s="147"/>
      <c r="V695" s="147"/>
      <c r="W695" s="147"/>
      <c r="X695" s="147"/>
      <c r="Y695" s="147"/>
      <c r="Z695" s="147"/>
    </row>
    <row r="696" spans="1:26" ht="12.75" customHeight="1" x14ac:dyDescent="0.2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35"/>
      <c r="U696" s="147"/>
      <c r="V696" s="147"/>
      <c r="W696" s="147"/>
      <c r="X696" s="147"/>
      <c r="Y696" s="147"/>
      <c r="Z696" s="147"/>
    </row>
    <row r="697" spans="1:26" ht="12.75" customHeight="1" x14ac:dyDescent="0.2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35"/>
      <c r="U697" s="147"/>
      <c r="V697" s="147"/>
      <c r="W697" s="147"/>
      <c r="X697" s="147"/>
      <c r="Y697" s="147"/>
      <c r="Z697" s="147"/>
    </row>
    <row r="698" spans="1:26" ht="12.75" customHeight="1" x14ac:dyDescent="0.2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35"/>
      <c r="U698" s="147"/>
      <c r="V698" s="147"/>
      <c r="W698" s="147"/>
      <c r="X698" s="147"/>
      <c r="Y698" s="147"/>
      <c r="Z698" s="147"/>
    </row>
    <row r="699" spans="1:26" ht="12.75" customHeight="1" x14ac:dyDescent="0.2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35"/>
      <c r="U699" s="147"/>
      <c r="V699" s="147"/>
      <c r="W699" s="147"/>
      <c r="X699" s="147"/>
      <c r="Y699" s="147"/>
      <c r="Z699" s="147"/>
    </row>
    <row r="700" spans="1:26" ht="12.75" customHeight="1" x14ac:dyDescent="0.2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35"/>
      <c r="U700" s="147"/>
      <c r="V700" s="147"/>
      <c r="W700" s="147"/>
      <c r="X700" s="147"/>
      <c r="Y700" s="147"/>
      <c r="Z700" s="147"/>
    </row>
    <row r="701" spans="1:26" ht="12.75" customHeight="1" x14ac:dyDescent="0.2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35"/>
      <c r="U701" s="147"/>
      <c r="V701" s="147"/>
      <c r="W701" s="147"/>
      <c r="X701" s="147"/>
      <c r="Y701" s="147"/>
      <c r="Z701" s="147"/>
    </row>
    <row r="702" spans="1:26" ht="12.75" customHeight="1" x14ac:dyDescent="0.2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35"/>
      <c r="U702" s="147"/>
      <c r="V702" s="147"/>
      <c r="W702" s="147"/>
      <c r="X702" s="147"/>
      <c r="Y702" s="147"/>
      <c r="Z702" s="147"/>
    </row>
    <row r="703" spans="1:26" ht="12.75" customHeight="1" x14ac:dyDescent="0.2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35"/>
      <c r="U703" s="147"/>
      <c r="V703" s="147"/>
      <c r="W703" s="147"/>
      <c r="X703" s="147"/>
      <c r="Y703" s="147"/>
      <c r="Z703" s="147"/>
    </row>
    <row r="704" spans="1:26" ht="12.75" customHeight="1" x14ac:dyDescent="0.2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35"/>
      <c r="U704" s="147"/>
      <c r="V704" s="147"/>
      <c r="W704" s="147"/>
      <c r="X704" s="147"/>
      <c r="Y704" s="147"/>
      <c r="Z704" s="147"/>
    </row>
    <row r="705" spans="1:26" ht="12.75" customHeight="1" x14ac:dyDescent="0.2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35"/>
      <c r="U705" s="147"/>
      <c r="V705" s="147"/>
      <c r="W705" s="147"/>
      <c r="X705" s="147"/>
      <c r="Y705" s="147"/>
      <c r="Z705" s="147"/>
    </row>
    <row r="706" spans="1:26" ht="12.75" customHeight="1" x14ac:dyDescent="0.2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35"/>
      <c r="U706" s="147"/>
      <c r="V706" s="147"/>
      <c r="W706" s="147"/>
      <c r="X706" s="147"/>
      <c r="Y706" s="147"/>
      <c r="Z706" s="147"/>
    </row>
    <row r="707" spans="1:26" ht="12.75" customHeight="1" x14ac:dyDescent="0.2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35"/>
      <c r="U707" s="147"/>
      <c r="V707" s="147"/>
      <c r="W707" s="147"/>
      <c r="X707" s="147"/>
      <c r="Y707" s="147"/>
      <c r="Z707" s="147"/>
    </row>
    <row r="708" spans="1:26" ht="12.75" customHeight="1" x14ac:dyDescent="0.2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35"/>
      <c r="U708" s="147"/>
      <c r="V708" s="147"/>
      <c r="W708" s="147"/>
      <c r="X708" s="147"/>
      <c r="Y708" s="147"/>
      <c r="Z708" s="147"/>
    </row>
    <row r="709" spans="1:26" ht="12.75" customHeight="1" x14ac:dyDescent="0.2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35"/>
      <c r="U709" s="147"/>
      <c r="V709" s="147"/>
      <c r="W709" s="147"/>
      <c r="X709" s="147"/>
      <c r="Y709" s="147"/>
      <c r="Z709" s="147"/>
    </row>
    <row r="710" spans="1:26" ht="12.75" customHeight="1" x14ac:dyDescent="0.2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35"/>
      <c r="U710" s="147"/>
      <c r="V710" s="147"/>
      <c r="W710" s="147"/>
      <c r="X710" s="147"/>
      <c r="Y710" s="147"/>
      <c r="Z710" s="147"/>
    </row>
    <row r="711" spans="1:26" ht="12.75" customHeight="1" x14ac:dyDescent="0.2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35"/>
      <c r="U711" s="147"/>
      <c r="V711" s="147"/>
      <c r="W711" s="147"/>
      <c r="X711" s="147"/>
      <c r="Y711" s="147"/>
      <c r="Z711" s="147"/>
    </row>
    <row r="712" spans="1:26" ht="12.75" customHeight="1" x14ac:dyDescent="0.2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35"/>
      <c r="U712" s="147"/>
      <c r="V712" s="147"/>
      <c r="W712" s="147"/>
      <c r="X712" s="147"/>
      <c r="Y712" s="147"/>
      <c r="Z712" s="147"/>
    </row>
    <row r="713" spans="1:26" ht="12.75" customHeight="1" x14ac:dyDescent="0.2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35"/>
      <c r="U713" s="147"/>
      <c r="V713" s="147"/>
      <c r="W713" s="147"/>
      <c r="X713" s="147"/>
      <c r="Y713" s="147"/>
      <c r="Z713" s="147"/>
    </row>
    <row r="714" spans="1:26" ht="12.75" customHeight="1" x14ac:dyDescent="0.2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35"/>
      <c r="U714" s="147"/>
      <c r="V714" s="147"/>
      <c r="W714" s="147"/>
      <c r="X714" s="147"/>
      <c r="Y714" s="147"/>
      <c r="Z714" s="147"/>
    </row>
    <row r="715" spans="1:26" ht="12.75" customHeight="1" x14ac:dyDescent="0.2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35"/>
      <c r="U715" s="147"/>
      <c r="V715" s="147"/>
      <c r="W715" s="147"/>
      <c r="X715" s="147"/>
      <c r="Y715" s="147"/>
      <c r="Z715" s="147"/>
    </row>
    <row r="716" spans="1:26" ht="12.75" customHeight="1" x14ac:dyDescent="0.2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35"/>
      <c r="U716" s="147"/>
      <c r="V716" s="147"/>
      <c r="W716" s="147"/>
      <c r="X716" s="147"/>
      <c r="Y716" s="147"/>
      <c r="Z716" s="147"/>
    </row>
    <row r="717" spans="1:26" ht="12.75" customHeight="1" x14ac:dyDescent="0.2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35"/>
      <c r="U717" s="147"/>
      <c r="V717" s="147"/>
      <c r="W717" s="147"/>
      <c r="X717" s="147"/>
      <c r="Y717" s="147"/>
      <c r="Z717" s="147"/>
    </row>
    <row r="718" spans="1:26" ht="12.75" customHeight="1" x14ac:dyDescent="0.2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35"/>
      <c r="U718" s="147"/>
      <c r="V718" s="147"/>
      <c r="W718" s="147"/>
      <c r="X718" s="147"/>
      <c r="Y718" s="147"/>
      <c r="Z718" s="147"/>
    </row>
    <row r="719" spans="1:26" ht="12.75" customHeight="1" x14ac:dyDescent="0.2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35"/>
      <c r="U719" s="147"/>
      <c r="V719" s="147"/>
      <c r="W719" s="147"/>
      <c r="X719" s="147"/>
      <c r="Y719" s="147"/>
      <c r="Z719" s="147"/>
    </row>
    <row r="720" spans="1:26" ht="12.75" customHeight="1" x14ac:dyDescent="0.2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35"/>
      <c r="U720" s="147"/>
      <c r="V720" s="147"/>
      <c r="W720" s="147"/>
      <c r="X720" s="147"/>
      <c r="Y720" s="147"/>
      <c r="Z720" s="147"/>
    </row>
    <row r="721" spans="1:26" ht="12.75" customHeight="1" x14ac:dyDescent="0.2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35"/>
      <c r="U721" s="147"/>
      <c r="V721" s="147"/>
      <c r="W721" s="147"/>
      <c r="X721" s="147"/>
      <c r="Y721" s="147"/>
      <c r="Z721" s="147"/>
    </row>
    <row r="722" spans="1:26" ht="12.75" customHeight="1" x14ac:dyDescent="0.2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35"/>
      <c r="U722" s="147"/>
      <c r="V722" s="147"/>
      <c r="W722" s="147"/>
      <c r="X722" s="147"/>
      <c r="Y722" s="147"/>
      <c r="Z722" s="147"/>
    </row>
    <row r="723" spans="1:26" ht="12.75" customHeight="1" x14ac:dyDescent="0.2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35"/>
      <c r="U723" s="147"/>
      <c r="V723" s="147"/>
      <c r="W723" s="147"/>
      <c r="X723" s="147"/>
      <c r="Y723" s="147"/>
      <c r="Z723" s="147"/>
    </row>
    <row r="724" spans="1:26" ht="12.75" customHeight="1" x14ac:dyDescent="0.2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35"/>
      <c r="U724" s="147"/>
      <c r="V724" s="147"/>
      <c r="W724" s="147"/>
      <c r="X724" s="147"/>
      <c r="Y724" s="147"/>
      <c r="Z724" s="147"/>
    </row>
    <row r="725" spans="1:26" ht="12.75" customHeight="1" x14ac:dyDescent="0.2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35"/>
      <c r="U725" s="147"/>
      <c r="V725" s="147"/>
      <c r="W725" s="147"/>
      <c r="X725" s="147"/>
      <c r="Y725" s="147"/>
      <c r="Z725" s="147"/>
    </row>
    <row r="726" spans="1:26" ht="12.75" customHeight="1" x14ac:dyDescent="0.2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35"/>
      <c r="U726" s="147"/>
      <c r="V726" s="147"/>
      <c r="W726" s="147"/>
      <c r="X726" s="147"/>
      <c r="Y726" s="147"/>
      <c r="Z726" s="147"/>
    </row>
    <row r="727" spans="1:26" ht="12.75" customHeight="1" x14ac:dyDescent="0.2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35"/>
      <c r="U727" s="147"/>
      <c r="V727" s="147"/>
      <c r="W727" s="147"/>
      <c r="X727" s="147"/>
      <c r="Y727" s="147"/>
      <c r="Z727" s="147"/>
    </row>
    <row r="728" spans="1:26" ht="12.75" customHeight="1" x14ac:dyDescent="0.2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35"/>
      <c r="U728" s="147"/>
      <c r="V728" s="147"/>
      <c r="W728" s="147"/>
      <c r="X728" s="147"/>
      <c r="Y728" s="147"/>
      <c r="Z728" s="147"/>
    </row>
    <row r="729" spans="1:26" ht="12.75" customHeight="1" x14ac:dyDescent="0.2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35"/>
      <c r="U729" s="147"/>
      <c r="V729" s="147"/>
      <c r="W729" s="147"/>
      <c r="X729" s="147"/>
      <c r="Y729" s="147"/>
      <c r="Z729" s="147"/>
    </row>
    <row r="730" spans="1:26" ht="12.75" customHeight="1" x14ac:dyDescent="0.2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35"/>
      <c r="U730" s="147"/>
      <c r="V730" s="147"/>
      <c r="W730" s="147"/>
      <c r="X730" s="147"/>
      <c r="Y730" s="147"/>
      <c r="Z730" s="147"/>
    </row>
    <row r="731" spans="1:26" ht="12.75" customHeight="1" x14ac:dyDescent="0.2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35"/>
      <c r="U731" s="147"/>
      <c r="V731" s="147"/>
      <c r="W731" s="147"/>
      <c r="X731" s="147"/>
      <c r="Y731" s="147"/>
      <c r="Z731" s="147"/>
    </row>
    <row r="732" spans="1:26" ht="12.75" customHeight="1" x14ac:dyDescent="0.2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35"/>
      <c r="U732" s="147"/>
      <c r="V732" s="147"/>
      <c r="W732" s="147"/>
      <c r="X732" s="147"/>
      <c r="Y732" s="147"/>
      <c r="Z732" s="147"/>
    </row>
    <row r="733" spans="1:26" ht="12.75" customHeight="1" x14ac:dyDescent="0.2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35"/>
      <c r="U733" s="147"/>
      <c r="V733" s="147"/>
      <c r="W733" s="147"/>
      <c r="X733" s="147"/>
      <c r="Y733" s="147"/>
      <c r="Z733" s="147"/>
    </row>
    <row r="734" spans="1:26" ht="12.75" customHeight="1" x14ac:dyDescent="0.2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35"/>
      <c r="U734" s="147"/>
      <c r="V734" s="147"/>
      <c r="W734" s="147"/>
      <c r="X734" s="147"/>
      <c r="Y734" s="147"/>
      <c r="Z734" s="147"/>
    </row>
    <row r="735" spans="1:26" ht="12.75" customHeight="1" x14ac:dyDescent="0.2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35"/>
      <c r="U735" s="147"/>
      <c r="V735" s="147"/>
      <c r="W735" s="147"/>
      <c r="X735" s="147"/>
      <c r="Y735" s="147"/>
      <c r="Z735" s="147"/>
    </row>
    <row r="736" spans="1:26" ht="12.75" customHeight="1" x14ac:dyDescent="0.2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35"/>
      <c r="U736" s="147"/>
      <c r="V736" s="147"/>
      <c r="W736" s="147"/>
      <c r="X736" s="147"/>
      <c r="Y736" s="147"/>
      <c r="Z736" s="147"/>
    </row>
    <row r="737" spans="1:26" ht="12.75" customHeight="1" x14ac:dyDescent="0.2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35"/>
      <c r="U737" s="147"/>
      <c r="V737" s="147"/>
      <c r="W737" s="147"/>
      <c r="X737" s="147"/>
      <c r="Y737" s="147"/>
      <c r="Z737" s="147"/>
    </row>
    <row r="738" spans="1:26" ht="12.75" customHeight="1" x14ac:dyDescent="0.2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35"/>
      <c r="U738" s="147"/>
      <c r="V738" s="147"/>
      <c r="W738" s="147"/>
      <c r="X738" s="147"/>
      <c r="Y738" s="147"/>
      <c r="Z738" s="147"/>
    </row>
    <row r="739" spans="1:26" ht="12.75" customHeight="1" x14ac:dyDescent="0.2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35"/>
      <c r="U739" s="147"/>
      <c r="V739" s="147"/>
      <c r="W739" s="147"/>
      <c r="X739" s="147"/>
      <c r="Y739" s="147"/>
      <c r="Z739" s="147"/>
    </row>
    <row r="740" spans="1:26" ht="12.75" customHeight="1" x14ac:dyDescent="0.2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35"/>
      <c r="U740" s="147"/>
      <c r="V740" s="147"/>
      <c r="W740" s="147"/>
      <c r="X740" s="147"/>
      <c r="Y740" s="147"/>
      <c r="Z740" s="147"/>
    </row>
    <row r="741" spans="1:26" ht="12.75" customHeight="1" x14ac:dyDescent="0.2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35"/>
      <c r="U741" s="147"/>
      <c r="V741" s="147"/>
      <c r="W741" s="147"/>
      <c r="X741" s="147"/>
      <c r="Y741" s="147"/>
      <c r="Z741" s="147"/>
    </row>
    <row r="742" spans="1:26" ht="12.75" customHeight="1" x14ac:dyDescent="0.2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35"/>
      <c r="U742" s="147"/>
      <c r="V742" s="147"/>
      <c r="W742" s="147"/>
      <c r="X742" s="147"/>
      <c r="Y742" s="147"/>
      <c r="Z742" s="147"/>
    </row>
    <row r="743" spans="1:26" ht="12.75" customHeight="1" x14ac:dyDescent="0.2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35"/>
      <c r="U743" s="147"/>
      <c r="V743" s="147"/>
      <c r="W743" s="147"/>
      <c r="X743" s="147"/>
      <c r="Y743" s="147"/>
      <c r="Z743" s="147"/>
    </row>
    <row r="744" spans="1:26" ht="12.75" customHeight="1" x14ac:dyDescent="0.2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35"/>
      <c r="U744" s="147"/>
      <c r="V744" s="147"/>
      <c r="W744" s="147"/>
      <c r="X744" s="147"/>
      <c r="Y744" s="147"/>
      <c r="Z744" s="147"/>
    </row>
    <row r="745" spans="1:26" ht="12.75" customHeight="1" x14ac:dyDescent="0.2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35"/>
      <c r="U745" s="147"/>
      <c r="V745" s="147"/>
      <c r="W745" s="147"/>
      <c r="X745" s="147"/>
      <c r="Y745" s="147"/>
      <c r="Z745" s="147"/>
    </row>
    <row r="746" spans="1:26" ht="12.75" customHeight="1" x14ac:dyDescent="0.2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35"/>
      <c r="U746" s="147"/>
      <c r="V746" s="147"/>
      <c r="W746" s="147"/>
      <c r="X746" s="147"/>
      <c r="Y746" s="147"/>
      <c r="Z746" s="147"/>
    </row>
    <row r="747" spans="1:26" ht="12.75" customHeight="1" x14ac:dyDescent="0.2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35"/>
      <c r="U747" s="147"/>
      <c r="V747" s="147"/>
      <c r="W747" s="147"/>
      <c r="X747" s="147"/>
      <c r="Y747" s="147"/>
      <c r="Z747" s="147"/>
    </row>
    <row r="748" spans="1:26" ht="12.75" customHeight="1" x14ac:dyDescent="0.2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35"/>
      <c r="U748" s="147"/>
      <c r="V748" s="147"/>
      <c r="W748" s="147"/>
      <c r="X748" s="147"/>
      <c r="Y748" s="147"/>
      <c r="Z748" s="147"/>
    </row>
    <row r="749" spans="1:26" ht="12.75" customHeight="1" x14ac:dyDescent="0.2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35"/>
      <c r="U749" s="147"/>
      <c r="V749" s="147"/>
      <c r="W749" s="147"/>
      <c r="X749" s="147"/>
      <c r="Y749" s="147"/>
      <c r="Z749" s="147"/>
    </row>
    <row r="750" spans="1:26" ht="12.75" customHeight="1" x14ac:dyDescent="0.2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35"/>
      <c r="U750" s="147"/>
      <c r="V750" s="147"/>
      <c r="W750" s="147"/>
      <c r="X750" s="147"/>
      <c r="Y750" s="147"/>
      <c r="Z750" s="147"/>
    </row>
    <row r="751" spans="1:26" ht="12.75" customHeight="1" x14ac:dyDescent="0.2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35"/>
      <c r="U751" s="147"/>
      <c r="V751" s="147"/>
      <c r="W751" s="147"/>
      <c r="X751" s="147"/>
      <c r="Y751" s="147"/>
      <c r="Z751" s="147"/>
    </row>
    <row r="752" spans="1:26" ht="12.75" customHeight="1" x14ac:dyDescent="0.2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35"/>
      <c r="U752" s="147"/>
      <c r="V752" s="147"/>
      <c r="W752" s="147"/>
      <c r="X752" s="147"/>
      <c r="Y752" s="147"/>
      <c r="Z752" s="147"/>
    </row>
    <row r="753" spans="1:26" ht="12.75" customHeight="1" x14ac:dyDescent="0.2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35"/>
      <c r="U753" s="147"/>
      <c r="V753" s="147"/>
      <c r="W753" s="147"/>
      <c r="X753" s="147"/>
      <c r="Y753" s="147"/>
      <c r="Z753" s="147"/>
    </row>
    <row r="754" spans="1:26" ht="12.75" customHeight="1" x14ac:dyDescent="0.2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35"/>
      <c r="U754" s="147"/>
      <c r="V754" s="147"/>
      <c r="W754" s="147"/>
      <c r="X754" s="147"/>
      <c r="Y754" s="147"/>
      <c r="Z754" s="147"/>
    </row>
    <row r="755" spans="1:26" ht="12.75" customHeight="1" x14ac:dyDescent="0.2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35"/>
      <c r="U755" s="147"/>
      <c r="V755" s="147"/>
      <c r="W755" s="147"/>
      <c r="X755" s="147"/>
      <c r="Y755" s="147"/>
      <c r="Z755" s="147"/>
    </row>
    <row r="756" spans="1:26" ht="12.75" customHeight="1" x14ac:dyDescent="0.2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35"/>
      <c r="U756" s="147"/>
      <c r="V756" s="147"/>
      <c r="W756" s="147"/>
      <c r="X756" s="147"/>
      <c r="Y756" s="147"/>
      <c r="Z756" s="147"/>
    </row>
    <row r="757" spans="1:26" ht="12.75" customHeight="1" x14ac:dyDescent="0.2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35"/>
      <c r="U757" s="147"/>
      <c r="V757" s="147"/>
      <c r="W757" s="147"/>
      <c r="X757" s="147"/>
      <c r="Y757" s="147"/>
      <c r="Z757" s="147"/>
    </row>
    <row r="758" spans="1:26" ht="12.75" customHeight="1" x14ac:dyDescent="0.2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35"/>
      <c r="U758" s="147"/>
      <c r="V758" s="147"/>
      <c r="W758" s="147"/>
      <c r="X758" s="147"/>
      <c r="Y758" s="147"/>
      <c r="Z758" s="147"/>
    </row>
    <row r="759" spans="1:26" ht="12.75" customHeight="1" x14ac:dyDescent="0.2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35"/>
      <c r="U759" s="147"/>
      <c r="V759" s="147"/>
      <c r="W759" s="147"/>
      <c r="X759" s="147"/>
      <c r="Y759" s="147"/>
      <c r="Z759" s="147"/>
    </row>
    <row r="760" spans="1:26" ht="12.75" customHeight="1" x14ac:dyDescent="0.2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35"/>
      <c r="U760" s="147"/>
      <c r="V760" s="147"/>
      <c r="W760" s="147"/>
      <c r="X760" s="147"/>
      <c r="Y760" s="147"/>
      <c r="Z760" s="147"/>
    </row>
    <row r="761" spans="1:26" ht="12.75" customHeight="1" x14ac:dyDescent="0.2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35"/>
      <c r="U761" s="147"/>
      <c r="V761" s="147"/>
      <c r="W761" s="147"/>
      <c r="X761" s="147"/>
      <c r="Y761" s="147"/>
      <c r="Z761" s="147"/>
    </row>
    <row r="762" spans="1:26" ht="12.75" customHeight="1" x14ac:dyDescent="0.2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35"/>
      <c r="U762" s="147"/>
      <c r="V762" s="147"/>
      <c r="W762" s="147"/>
      <c r="X762" s="147"/>
      <c r="Y762" s="147"/>
      <c r="Z762" s="147"/>
    </row>
    <row r="763" spans="1:26" ht="12.75" customHeight="1" x14ac:dyDescent="0.2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35"/>
      <c r="U763" s="147"/>
      <c r="V763" s="147"/>
      <c r="W763" s="147"/>
      <c r="X763" s="147"/>
      <c r="Y763" s="147"/>
      <c r="Z763" s="147"/>
    </row>
    <row r="764" spans="1:26" ht="12.75" customHeight="1" x14ac:dyDescent="0.2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35"/>
      <c r="U764" s="147"/>
      <c r="V764" s="147"/>
      <c r="W764" s="147"/>
      <c r="X764" s="147"/>
      <c r="Y764" s="147"/>
      <c r="Z764" s="147"/>
    </row>
    <row r="765" spans="1:26" ht="12.75" customHeight="1" x14ac:dyDescent="0.2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35"/>
      <c r="U765" s="147"/>
      <c r="V765" s="147"/>
      <c r="W765" s="147"/>
      <c r="X765" s="147"/>
      <c r="Y765" s="147"/>
      <c r="Z765" s="147"/>
    </row>
    <row r="766" spans="1:26" ht="12.75" customHeight="1" x14ac:dyDescent="0.2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35"/>
      <c r="U766" s="147"/>
      <c r="V766" s="147"/>
      <c r="W766" s="147"/>
      <c r="X766" s="147"/>
      <c r="Y766" s="147"/>
      <c r="Z766" s="147"/>
    </row>
    <row r="767" spans="1:26" ht="12.75" customHeight="1" x14ac:dyDescent="0.2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35"/>
      <c r="U767" s="147"/>
      <c r="V767" s="147"/>
      <c r="W767" s="147"/>
      <c r="X767" s="147"/>
      <c r="Y767" s="147"/>
      <c r="Z767" s="147"/>
    </row>
    <row r="768" spans="1:26" ht="12.75" customHeight="1" x14ac:dyDescent="0.2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35"/>
      <c r="U768" s="147"/>
      <c r="V768" s="147"/>
      <c r="W768" s="147"/>
      <c r="X768" s="147"/>
      <c r="Y768" s="147"/>
      <c r="Z768" s="147"/>
    </row>
    <row r="769" spans="1:26" ht="12.75" customHeight="1" x14ac:dyDescent="0.2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35"/>
      <c r="U769" s="147"/>
      <c r="V769" s="147"/>
      <c r="W769" s="147"/>
      <c r="X769" s="147"/>
      <c r="Y769" s="147"/>
      <c r="Z769" s="147"/>
    </row>
    <row r="770" spans="1:26" ht="12.75" customHeight="1" x14ac:dyDescent="0.2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35"/>
      <c r="U770" s="147"/>
      <c r="V770" s="147"/>
      <c r="W770" s="147"/>
      <c r="X770" s="147"/>
      <c r="Y770" s="147"/>
      <c r="Z770" s="147"/>
    </row>
    <row r="771" spans="1:26" ht="12.75" customHeight="1" x14ac:dyDescent="0.2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35"/>
      <c r="U771" s="147"/>
      <c r="V771" s="147"/>
      <c r="W771" s="147"/>
      <c r="X771" s="147"/>
      <c r="Y771" s="147"/>
      <c r="Z771" s="147"/>
    </row>
    <row r="772" spans="1:26" ht="12.75" customHeight="1" x14ac:dyDescent="0.2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35"/>
      <c r="U772" s="147"/>
      <c r="V772" s="147"/>
      <c r="W772" s="147"/>
      <c r="X772" s="147"/>
      <c r="Y772" s="147"/>
      <c r="Z772" s="147"/>
    </row>
    <row r="773" spans="1:26" ht="12.75" customHeight="1" x14ac:dyDescent="0.2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35"/>
      <c r="U773" s="147"/>
      <c r="V773" s="147"/>
      <c r="W773" s="147"/>
      <c r="X773" s="147"/>
      <c r="Y773" s="147"/>
      <c r="Z773" s="147"/>
    </row>
    <row r="774" spans="1:26" ht="12.75" customHeight="1" x14ac:dyDescent="0.2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35"/>
      <c r="U774" s="147"/>
      <c r="V774" s="147"/>
      <c r="W774" s="147"/>
      <c r="X774" s="147"/>
      <c r="Y774" s="147"/>
      <c r="Z774" s="147"/>
    </row>
    <row r="775" spans="1:26" ht="12.75" customHeight="1" x14ac:dyDescent="0.2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35"/>
      <c r="U775" s="147"/>
      <c r="V775" s="147"/>
      <c r="W775" s="147"/>
      <c r="X775" s="147"/>
      <c r="Y775" s="147"/>
      <c r="Z775" s="147"/>
    </row>
    <row r="776" spans="1:26" ht="12.75" customHeight="1" x14ac:dyDescent="0.2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35"/>
      <c r="U776" s="147"/>
      <c r="V776" s="147"/>
      <c r="W776" s="147"/>
      <c r="X776" s="147"/>
      <c r="Y776" s="147"/>
      <c r="Z776" s="147"/>
    </row>
    <row r="777" spans="1:26" ht="12.75" customHeight="1" x14ac:dyDescent="0.2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35"/>
      <c r="U777" s="147"/>
      <c r="V777" s="147"/>
      <c r="W777" s="147"/>
      <c r="X777" s="147"/>
      <c r="Y777" s="147"/>
      <c r="Z777" s="147"/>
    </row>
    <row r="778" spans="1:26" ht="12.75" customHeight="1" x14ac:dyDescent="0.2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35"/>
      <c r="U778" s="147"/>
      <c r="V778" s="147"/>
      <c r="W778" s="147"/>
      <c r="X778" s="147"/>
      <c r="Y778" s="147"/>
      <c r="Z778" s="147"/>
    </row>
    <row r="779" spans="1:26" ht="12.75" customHeight="1" x14ac:dyDescent="0.2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35"/>
      <c r="U779" s="147"/>
      <c r="V779" s="147"/>
      <c r="W779" s="147"/>
      <c r="X779" s="147"/>
      <c r="Y779" s="147"/>
      <c r="Z779" s="147"/>
    </row>
    <row r="780" spans="1:26" ht="12.75" customHeight="1" x14ac:dyDescent="0.2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35"/>
      <c r="U780" s="147"/>
      <c r="V780" s="147"/>
      <c r="W780" s="147"/>
      <c r="X780" s="147"/>
      <c r="Y780" s="147"/>
      <c r="Z780" s="147"/>
    </row>
    <row r="781" spans="1:26" ht="12.75" customHeight="1" x14ac:dyDescent="0.2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35"/>
      <c r="U781" s="147"/>
      <c r="V781" s="147"/>
      <c r="W781" s="147"/>
      <c r="X781" s="147"/>
      <c r="Y781" s="147"/>
      <c r="Z781" s="147"/>
    </row>
    <row r="782" spans="1:26" ht="12.75" customHeight="1" x14ac:dyDescent="0.2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35"/>
      <c r="U782" s="147"/>
      <c r="V782" s="147"/>
      <c r="W782" s="147"/>
      <c r="X782" s="147"/>
      <c r="Y782" s="147"/>
      <c r="Z782" s="147"/>
    </row>
    <row r="783" spans="1:26" ht="12.75" customHeight="1" x14ac:dyDescent="0.2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35"/>
      <c r="U783" s="147"/>
      <c r="V783" s="147"/>
      <c r="W783" s="147"/>
      <c r="X783" s="147"/>
      <c r="Y783" s="147"/>
      <c r="Z783" s="147"/>
    </row>
    <row r="784" spans="1:26" ht="12.75" customHeight="1" x14ac:dyDescent="0.2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35"/>
      <c r="U784" s="147"/>
      <c r="V784" s="147"/>
      <c r="W784" s="147"/>
      <c r="X784" s="147"/>
      <c r="Y784" s="147"/>
      <c r="Z784" s="147"/>
    </row>
    <row r="785" spans="1:26" ht="12.75" customHeight="1" x14ac:dyDescent="0.2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35"/>
      <c r="U785" s="147"/>
      <c r="V785" s="147"/>
      <c r="W785" s="147"/>
      <c r="X785" s="147"/>
      <c r="Y785" s="147"/>
      <c r="Z785" s="147"/>
    </row>
    <row r="786" spans="1:26" ht="12.75" customHeight="1" x14ac:dyDescent="0.2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35"/>
      <c r="U786" s="147"/>
      <c r="V786" s="147"/>
      <c r="W786" s="147"/>
      <c r="X786" s="147"/>
      <c r="Y786" s="147"/>
      <c r="Z786" s="147"/>
    </row>
    <row r="787" spans="1:26" ht="12.75" customHeight="1" x14ac:dyDescent="0.2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35"/>
      <c r="U787" s="147"/>
      <c r="V787" s="147"/>
      <c r="W787" s="147"/>
      <c r="X787" s="147"/>
      <c r="Y787" s="147"/>
      <c r="Z787" s="147"/>
    </row>
    <row r="788" spans="1:26" ht="12.75" customHeight="1" x14ac:dyDescent="0.2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35"/>
      <c r="U788" s="147"/>
      <c r="V788" s="147"/>
      <c r="W788" s="147"/>
      <c r="X788" s="147"/>
      <c r="Y788" s="147"/>
      <c r="Z788" s="147"/>
    </row>
    <row r="789" spans="1:26" ht="12.75" customHeight="1" x14ac:dyDescent="0.2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35"/>
      <c r="U789" s="147"/>
      <c r="V789" s="147"/>
      <c r="W789" s="147"/>
      <c r="X789" s="147"/>
      <c r="Y789" s="147"/>
      <c r="Z789" s="147"/>
    </row>
    <row r="790" spans="1:26" ht="12.75" customHeight="1" x14ac:dyDescent="0.2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35"/>
      <c r="U790" s="147"/>
      <c r="V790" s="147"/>
      <c r="W790" s="147"/>
      <c r="X790" s="147"/>
      <c r="Y790" s="147"/>
      <c r="Z790" s="147"/>
    </row>
    <row r="791" spans="1:26" ht="12.75" customHeight="1" x14ac:dyDescent="0.2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35"/>
      <c r="U791" s="147"/>
      <c r="V791" s="147"/>
      <c r="W791" s="147"/>
      <c r="X791" s="147"/>
      <c r="Y791" s="147"/>
      <c r="Z791" s="147"/>
    </row>
    <row r="792" spans="1:26" ht="12.75" customHeight="1" x14ac:dyDescent="0.2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35"/>
      <c r="U792" s="147"/>
      <c r="V792" s="147"/>
      <c r="W792" s="147"/>
      <c r="X792" s="147"/>
      <c r="Y792" s="147"/>
      <c r="Z792" s="147"/>
    </row>
    <row r="793" spans="1:26" ht="12.75" customHeight="1" x14ac:dyDescent="0.2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35"/>
      <c r="U793" s="147"/>
      <c r="V793" s="147"/>
      <c r="W793" s="147"/>
      <c r="X793" s="147"/>
      <c r="Y793" s="147"/>
      <c r="Z793" s="147"/>
    </row>
    <row r="794" spans="1:26" ht="12.75" customHeight="1" x14ac:dyDescent="0.2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35"/>
      <c r="U794" s="147"/>
      <c r="V794" s="147"/>
      <c r="W794" s="147"/>
      <c r="X794" s="147"/>
      <c r="Y794" s="147"/>
      <c r="Z794" s="147"/>
    </row>
    <row r="795" spans="1:26" ht="12.75" customHeight="1" x14ac:dyDescent="0.2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35"/>
      <c r="U795" s="147"/>
      <c r="V795" s="147"/>
      <c r="W795" s="147"/>
      <c r="X795" s="147"/>
      <c r="Y795" s="147"/>
      <c r="Z795" s="147"/>
    </row>
    <row r="796" spans="1:26" ht="12.75" customHeight="1" x14ac:dyDescent="0.2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35"/>
      <c r="U796" s="147"/>
      <c r="V796" s="147"/>
      <c r="W796" s="147"/>
      <c r="X796" s="147"/>
      <c r="Y796" s="147"/>
      <c r="Z796" s="147"/>
    </row>
    <row r="797" spans="1:26" ht="12.75" customHeight="1" x14ac:dyDescent="0.2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35"/>
      <c r="U797" s="147"/>
      <c r="V797" s="147"/>
      <c r="W797" s="147"/>
      <c r="X797" s="147"/>
      <c r="Y797" s="147"/>
      <c r="Z797" s="147"/>
    </row>
    <row r="798" spans="1:26" ht="12.75" customHeight="1" x14ac:dyDescent="0.2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35"/>
      <c r="U798" s="147"/>
      <c r="V798" s="147"/>
      <c r="W798" s="147"/>
      <c r="X798" s="147"/>
      <c r="Y798" s="147"/>
      <c r="Z798" s="147"/>
    </row>
    <row r="799" spans="1:26" ht="12.75" customHeight="1" x14ac:dyDescent="0.2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35"/>
      <c r="U799" s="147"/>
      <c r="V799" s="147"/>
      <c r="W799" s="147"/>
      <c r="X799" s="147"/>
      <c r="Y799" s="147"/>
      <c r="Z799" s="147"/>
    </row>
    <row r="800" spans="1:26" ht="12.75" customHeight="1" x14ac:dyDescent="0.2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35"/>
      <c r="U800" s="147"/>
      <c r="V800" s="147"/>
      <c r="W800" s="147"/>
      <c r="X800" s="147"/>
      <c r="Y800" s="147"/>
      <c r="Z800" s="147"/>
    </row>
    <row r="801" spans="1:26" ht="12.75" customHeight="1" x14ac:dyDescent="0.2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35"/>
      <c r="U801" s="147"/>
      <c r="V801" s="147"/>
      <c r="W801" s="147"/>
      <c r="X801" s="147"/>
      <c r="Y801" s="147"/>
      <c r="Z801" s="147"/>
    </row>
    <row r="802" spans="1:26" ht="12.75" customHeight="1" x14ac:dyDescent="0.2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35"/>
      <c r="U802" s="147"/>
      <c r="V802" s="147"/>
      <c r="W802" s="147"/>
      <c r="X802" s="147"/>
      <c r="Y802" s="147"/>
      <c r="Z802" s="147"/>
    </row>
    <row r="803" spans="1:26" ht="12.75" customHeight="1" x14ac:dyDescent="0.2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35"/>
      <c r="U803" s="147"/>
      <c r="V803" s="147"/>
      <c r="W803" s="147"/>
      <c r="X803" s="147"/>
      <c r="Y803" s="147"/>
      <c r="Z803" s="147"/>
    </row>
    <row r="804" spans="1:26" ht="12.75" customHeight="1" x14ac:dyDescent="0.2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35"/>
      <c r="U804" s="147"/>
      <c r="V804" s="147"/>
      <c r="W804" s="147"/>
      <c r="X804" s="147"/>
      <c r="Y804" s="147"/>
      <c r="Z804" s="147"/>
    </row>
    <row r="805" spans="1:26" ht="12.75" customHeight="1" x14ac:dyDescent="0.2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35"/>
      <c r="U805" s="147"/>
      <c r="V805" s="147"/>
      <c r="W805" s="147"/>
      <c r="X805" s="147"/>
      <c r="Y805" s="147"/>
      <c r="Z805" s="147"/>
    </row>
    <row r="806" spans="1:26" ht="12.75" customHeight="1" x14ac:dyDescent="0.2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35"/>
      <c r="U806" s="147"/>
      <c r="V806" s="147"/>
      <c r="W806" s="147"/>
      <c r="X806" s="147"/>
      <c r="Y806" s="147"/>
      <c r="Z806" s="147"/>
    </row>
    <row r="807" spans="1:26" ht="12.75" customHeight="1" x14ac:dyDescent="0.2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35"/>
      <c r="U807" s="147"/>
      <c r="V807" s="147"/>
      <c r="W807" s="147"/>
      <c r="X807" s="147"/>
      <c r="Y807" s="147"/>
      <c r="Z807" s="147"/>
    </row>
    <row r="808" spans="1:26" ht="12.75" customHeight="1" x14ac:dyDescent="0.2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35"/>
      <c r="U808" s="147"/>
      <c r="V808" s="147"/>
      <c r="W808" s="147"/>
      <c r="X808" s="147"/>
      <c r="Y808" s="147"/>
      <c r="Z808" s="147"/>
    </row>
    <row r="809" spans="1:26" ht="12.75" customHeight="1" x14ac:dyDescent="0.2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35"/>
      <c r="U809" s="147"/>
      <c r="V809" s="147"/>
      <c r="W809" s="147"/>
      <c r="X809" s="147"/>
      <c r="Y809" s="147"/>
      <c r="Z809" s="147"/>
    </row>
    <row r="810" spans="1:26" ht="12.75" customHeight="1" x14ac:dyDescent="0.2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35"/>
      <c r="U810" s="147"/>
      <c r="V810" s="147"/>
      <c r="W810" s="147"/>
      <c r="X810" s="147"/>
      <c r="Y810" s="147"/>
      <c r="Z810" s="147"/>
    </row>
    <row r="811" spans="1:26" ht="12.75" customHeight="1" x14ac:dyDescent="0.2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35"/>
      <c r="U811" s="147"/>
      <c r="V811" s="147"/>
      <c r="W811" s="147"/>
      <c r="X811" s="147"/>
      <c r="Y811" s="147"/>
      <c r="Z811" s="147"/>
    </row>
    <row r="812" spans="1:26" ht="12.75" customHeight="1" x14ac:dyDescent="0.2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35"/>
      <c r="U812" s="147"/>
      <c r="V812" s="147"/>
      <c r="W812" s="147"/>
      <c r="X812" s="147"/>
      <c r="Y812" s="147"/>
      <c r="Z812" s="147"/>
    </row>
    <row r="813" spans="1:26" ht="12.75" customHeight="1" x14ac:dyDescent="0.2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35"/>
      <c r="U813" s="147"/>
      <c r="V813" s="147"/>
      <c r="W813" s="147"/>
      <c r="X813" s="147"/>
      <c r="Y813" s="147"/>
      <c r="Z813" s="147"/>
    </row>
    <row r="814" spans="1:26" ht="12.75" customHeight="1" x14ac:dyDescent="0.2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35"/>
      <c r="U814" s="147"/>
      <c r="V814" s="147"/>
      <c r="W814" s="147"/>
      <c r="X814" s="147"/>
      <c r="Y814" s="147"/>
      <c r="Z814" s="147"/>
    </row>
    <row r="815" spans="1:26" ht="12.75" customHeight="1" x14ac:dyDescent="0.2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35"/>
      <c r="U815" s="147"/>
      <c r="V815" s="147"/>
      <c r="W815" s="147"/>
      <c r="X815" s="147"/>
      <c r="Y815" s="147"/>
      <c r="Z815" s="147"/>
    </row>
    <row r="816" spans="1:26" ht="12.75" customHeight="1" x14ac:dyDescent="0.2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35"/>
      <c r="U816" s="147"/>
      <c r="V816" s="147"/>
      <c r="W816" s="147"/>
      <c r="X816" s="147"/>
      <c r="Y816" s="147"/>
      <c r="Z816" s="147"/>
    </row>
    <row r="817" spans="1:26" ht="12.75" customHeight="1" x14ac:dyDescent="0.2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35"/>
      <c r="U817" s="147"/>
      <c r="V817" s="147"/>
      <c r="W817" s="147"/>
      <c r="X817" s="147"/>
      <c r="Y817" s="147"/>
      <c r="Z817" s="147"/>
    </row>
    <row r="818" spans="1:26" ht="12.75" customHeight="1" x14ac:dyDescent="0.2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35"/>
      <c r="U818" s="147"/>
      <c r="V818" s="147"/>
      <c r="W818" s="147"/>
      <c r="X818" s="147"/>
      <c r="Y818" s="147"/>
      <c r="Z818" s="147"/>
    </row>
    <row r="819" spans="1:26" ht="12.75" customHeight="1" x14ac:dyDescent="0.2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35"/>
      <c r="U819" s="147"/>
      <c r="V819" s="147"/>
      <c r="W819" s="147"/>
      <c r="X819" s="147"/>
      <c r="Y819" s="147"/>
      <c r="Z819" s="147"/>
    </row>
    <row r="820" spans="1:26" ht="12.75" customHeight="1" x14ac:dyDescent="0.2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35"/>
      <c r="U820" s="147"/>
      <c r="V820" s="147"/>
      <c r="W820" s="147"/>
      <c r="X820" s="147"/>
      <c r="Y820" s="147"/>
      <c r="Z820" s="147"/>
    </row>
    <row r="821" spans="1:26" ht="12.75" customHeight="1" x14ac:dyDescent="0.2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35"/>
      <c r="U821" s="147"/>
      <c r="V821" s="147"/>
      <c r="W821" s="147"/>
      <c r="X821" s="147"/>
      <c r="Y821" s="147"/>
      <c r="Z821" s="147"/>
    </row>
    <row r="822" spans="1:26" ht="12.75" customHeight="1" x14ac:dyDescent="0.2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35"/>
      <c r="U822" s="147"/>
      <c r="V822" s="147"/>
      <c r="W822" s="147"/>
      <c r="X822" s="147"/>
      <c r="Y822" s="147"/>
      <c r="Z822" s="147"/>
    </row>
    <row r="823" spans="1:26" ht="12.75" customHeight="1" x14ac:dyDescent="0.2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35"/>
      <c r="U823" s="147"/>
      <c r="V823" s="147"/>
      <c r="W823" s="147"/>
      <c r="X823" s="147"/>
      <c r="Y823" s="147"/>
      <c r="Z823" s="147"/>
    </row>
    <row r="824" spans="1:26" ht="12.75" customHeight="1" x14ac:dyDescent="0.2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35"/>
      <c r="U824" s="147"/>
      <c r="V824" s="147"/>
      <c r="W824" s="147"/>
      <c r="X824" s="147"/>
      <c r="Y824" s="147"/>
      <c r="Z824" s="147"/>
    </row>
    <row r="825" spans="1:26" ht="12.75" customHeight="1" x14ac:dyDescent="0.2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35"/>
      <c r="U825" s="147"/>
      <c r="V825" s="147"/>
      <c r="W825" s="147"/>
      <c r="X825" s="147"/>
      <c r="Y825" s="147"/>
      <c r="Z825" s="147"/>
    </row>
    <row r="826" spans="1:26" ht="12.75" customHeight="1" x14ac:dyDescent="0.2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35"/>
      <c r="U826" s="147"/>
      <c r="V826" s="147"/>
      <c r="W826" s="147"/>
      <c r="X826" s="147"/>
      <c r="Y826" s="147"/>
      <c r="Z826" s="147"/>
    </row>
    <row r="827" spans="1:26" ht="12.75" customHeight="1" x14ac:dyDescent="0.2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35"/>
      <c r="U827" s="147"/>
      <c r="V827" s="147"/>
      <c r="W827" s="147"/>
      <c r="X827" s="147"/>
      <c r="Y827" s="147"/>
      <c r="Z827" s="147"/>
    </row>
    <row r="828" spans="1:26" ht="12.75" customHeight="1" x14ac:dyDescent="0.2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35"/>
      <c r="U828" s="147"/>
      <c r="V828" s="147"/>
      <c r="W828" s="147"/>
      <c r="X828" s="147"/>
      <c r="Y828" s="147"/>
      <c r="Z828" s="147"/>
    </row>
    <row r="829" spans="1:26" ht="12.75" customHeight="1" x14ac:dyDescent="0.2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35"/>
      <c r="U829" s="147"/>
      <c r="V829" s="147"/>
      <c r="W829" s="147"/>
      <c r="X829" s="147"/>
      <c r="Y829" s="147"/>
      <c r="Z829" s="147"/>
    </row>
    <row r="830" spans="1:26" ht="12.75" customHeight="1" x14ac:dyDescent="0.2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35"/>
      <c r="U830" s="147"/>
      <c r="V830" s="147"/>
      <c r="W830" s="147"/>
      <c r="X830" s="147"/>
      <c r="Y830" s="147"/>
      <c r="Z830" s="147"/>
    </row>
    <row r="831" spans="1:26" ht="12.75" customHeight="1" x14ac:dyDescent="0.2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35"/>
      <c r="U831" s="147"/>
      <c r="V831" s="147"/>
      <c r="W831" s="147"/>
      <c r="X831" s="147"/>
      <c r="Y831" s="147"/>
      <c r="Z831" s="147"/>
    </row>
    <row r="832" spans="1:26" ht="12.75" customHeight="1" x14ac:dyDescent="0.2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35"/>
      <c r="U832" s="147"/>
      <c r="V832" s="147"/>
      <c r="W832" s="147"/>
      <c r="X832" s="147"/>
      <c r="Y832" s="147"/>
      <c r="Z832" s="147"/>
    </row>
    <row r="833" spans="1:26" ht="12.75" customHeight="1" x14ac:dyDescent="0.2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35"/>
      <c r="U833" s="147"/>
      <c r="V833" s="147"/>
      <c r="W833" s="147"/>
      <c r="X833" s="147"/>
      <c r="Y833" s="147"/>
      <c r="Z833" s="147"/>
    </row>
    <row r="834" spans="1:26" ht="12.75" customHeight="1" x14ac:dyDescent="0.2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35"/>
      <c r="U834" s="147"/>
      <c r="V834" s="147"/>
      <c r="W834" s="147"/>
      <c r="X834" s="147"/>
      <c r="Y834" s="147"/>
      <c r="Z834" s="147"/>
    </row>
    <row r="835" spans="1:26" ht="12.75" customHeight="1" x14ac:dyDescent="0.2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35"/>
      <c r="U835" s="147"/>
      <c r="V835" s="147"/>
      <c r="W835" s="147"/>
      <c r="X835" s="147"/>
      <c r="Y835" s="147"/>
      <c r="Z835" s="147"/>
    </row>
    <row r="836" spans="1:26" ht="12.75" customHeight="1" x14ac:dyDescent="0.2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35"/>
      <c r="U836" s="147"/>
      <c r="V836" s="147"/>
      <c r="W836" s="147"/>
      <c r="X836" s="147"/>
      <c r="Y836" s="147"/>
      <c r="Z836" s="147"/>
    </row>
    <row r="837" spans="1:26" ht="12.75" customHeight="1" x14ac:dyDescent="0.2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35"/>
      <c r="U837" s="147"/>
      <c r="V837" s="147"/>
      <c r="W837" s="147"/>
      <c r="X837" s="147"/>
      <c r="Y837" s="147"/>
      <c r="Z837" s="147"/>
    </row>
    <row r="838" spans="1:26" ht="12.75" customHeight="1" x14ac:dyDescent="0.2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35"/>
      <c r="U838" s="147"/>
      <c r="V838" s="147"/>
      <c r="W838" s="147"/>
      <c r="X838" s="147"/>
      <c r="Y838" s="147"/>
      <c r="Z838" s="147"/>
    </row>
    <row r="839" spans="1:26" ht="12.75" customHeight="1" x14ac:dyDescent="0.2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35"/>
      <c r="U839" s="147"/>
      <c r="V839" s="147"/>
      <c r="W839" s="147"/>
      <c r="X839" s="147"/>
      <c r="Y839" s="147"/>
      <c r="Z839" s="147"/>
    </row>
    <row r="840" spans="1:26" ht="12.75" customHeight="1" x14ac:dyDescent="0.2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35"/>
      <c r="U840" s="147"/>
      <c r="V840" s="147"/>
      <c r="W840" s="147"/>
      <c r="X840" s="147"/>
      <c r="Y840" s="147"/>
      <c r="Z840" s="147"/>
    </row>
    <row r="841" spans="1:26" ht="12.75" customHeight="1" x14ac:dyDescent="0.2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35"/>
      <c r="U841" s="147"/>
      <c r="V841" s="147"/>
      <c r="W841" s="147"/>
      <c r="X841" s="147"/>
      <c r="Y841" s="147"/>
      <c r="Z841" s="147"/>
    </row>
    <row r="842" spans="1:26" ht="12.75" customHeight="1" x14ac:dyDescent="0.2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35"/>
      <c r="U842" s="147"/>
      <c r="V842" s="147"/>
      <c r="W842" s="147"/>
      <c r="X842" s="147"/>
      <c r="Y842" s="147"/>
      <c r="Z842" s="147"/>
    </row>
    <row r="843" spans="1:26" ht="12.75" customHeight="1" x14ac:dyDescent="0.2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35"/>
      <c r="U843" s="147"/>
      <c r="V843" s="147"/>
      <c r="W843" s="147"/>
      <c r="X843" s="147"/>
      <c r="Y843" s="147"/>
      <c r="Z843" s="147"/>
    </row>
    <row r="844" spans="1:26" ht="12.75" customHeight="1" x14ac:dyDescent="0.2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35"/>
      <c r="U844" s="147"/>
      <c r="V844" s="147"/>
      <c r="W844" s="147"/>
      <c r="X844" s="147"/>
      <c r="Y844" s="147"/>
      <c r="Z844" s="147"/>
    </row>
    <row r="845" spans="1:26" ht="12.75" customHeight="1" x14ac:dyDescent="0.2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35"/>
      <c r="U845" s="147"/>
      <c r="V845" s="147"/>
      <c r="W845" s="147"/>
      <c r="X845" s="147"/>
      <c r="Y845" s="147"/>
      <c r="Z845" s="147"/>
    </row>
    <row r="846" spans="1:26" ht="12.75" customHeight="1" x14ac:dyDescent="0.2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35"/>
      <c r="U846" s="147"/>
      <c r="V846" s="147"/>
      <c r="W846" s="147"/>
      <c r="X846" s="147"/>
      <c r="Y846" s="147"/>
      <c r="Z846" s="147"/>
    </row>
    <row r="847" spans="1:26" ht="12.75" customHeight="1" x14ac:dyDescent="0.2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35"/>
      <c r="U847" s="147"/>
      <c r="V847" s="147"/>
      <c r="W847" s="147"/>
      <c r="X847" s="147"/>
      <c r="Y847" s="147"/>
      <c r="Z847" s="147"/>
    </row>
    <row r="848" spans="1:26" ht="12.75" customHeight="1" x14ac:dyDescent="0.2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35"/>
      <c r="U848" s="147"/>
      <c r="V848" s="147"/>
      <c r="W848" s="147"/>
      <c r="X848" s="147"/>
      <c r="Y848" s="147"/>
      <c r="Z848" s="147"/>
    </row>
    <row r="849" spans="1:26" ht="12.75" customHeight="1" x14ac:dyDescent="0.2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35"/>
      <c r="U849" s="147"/>
      <c r="V849" s="147"/>
      <c r="W849" s="147"/>
      <c r="X849" s="147"/>
      <c r="Y849" s="147"/>
      <c r="Z849" s="147"/>
    </row>
    <row r="850" spans="1:26" ht="12.75" customHeight="1" x14ac:dyDescent="0.2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35"/>
      <c r="U850" s="147"/>
      <c r="V850" s="147"/>
      <c r="W850" s="147"/>
      <c r="X850" s="147"/>
      <c r="Y850" s="147"/>
      <c r="Z850" s="147"/>
    </row>
    <row r="851" spans="1:26" ht="12.75" customHeight="1" x14ac:dyDescent="0.2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35"/>
      <c r="U851" s="147"/>
      <c r="V851" s="147"/>
      <c r="W851" s="147"/>
      <c r="X851" s="147"/>
      <c r="Y851" s="147"/>
      <c r="Z851" s="147"/>
    </row>
    <row r="852" spans="1:26" ht="12.75" customHeight="1" x14ac:dyDescent="0.2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35"/>
      <c r="U852" s="147"/>
      <c r="V852" s="147"/>
      <c r="W852" s="147"/>
      <c r="X852" s="147"/>
      <c r="Y852" s="147"/>
      <c r="Z852" s="147"/>
    </row>
    <row r="853" spans="1:26" ht="12.75" customHeight="1" x14ac:dyDescent="0.2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35"/>
      <c r="U853" s="147"/>
      <c r="V853" s="147"/>
      <c r="W853" s="147"/>
      <c r="X853" s="147"/>
      <c r="Y853" s="147"/>
      <c r="Z853" s="147"/>
    </row>
    <row r="854" spans="1:26" ht="12.75" customHeight="1" x14ac:dyDescent="0.2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35"/>
      <c r="U854" s="147"/>
      <c r="V854" s="147"/>
      <c r="W854" s="147"/>
      <c r="X854" s="147"/>
      <c r="Y854" s="147"/>
      <c r="Z854" s="147"/>
    </row>
    <row r="855" spans="1:26" ht="12.75" customHeight="1" x14ac:dyDescent="0.2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35"/>
      <c r="U855" s="147"/>
      <c r="V855" s="147"/>
      <c r="W855" s="147"/>
      <c r="X855" s="147"/>
      <c r="Y855" s="147"/>
      <c r="Z855" s="147"/>
    </row>
    <row r="856" spans="1:26" ht="12.75" customHeight="1" x14ac:dyDescent="0.2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35"/>
      <c r="U856" s="147"/>
      <c r="V856" s="147"/>
      <c r="W856" s="147"/>
      <c r="X856" s="147"/>
      <c r="Y856" s="147"/>
      <c r="Z856" s="147"/>
    </row>
    <row r="857" spans="1:26" ht="12.75" customHeight="1" x14ac:dyDescent="0.2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35"/>
      <c r="U857" s="147"/>
      <c r="V857" s="147"/>
      <c r="W857" s="147"/>
      <c r="X857" s="147"/>
      <c r="Y857" s="147"/>
      <c r="Z857" s="147"/>
    </row>
    <row r="858" spans="1:26" ht="12.75" customHeight="1" x14ac:dyDescent="0.2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35"/>
      <c r="U858" s="147"/>
      <c r="V858" s="147"/>
      <c r="W858" s="147"/>
      <c r="X858" s="147"/>
      <c r="Y858" s="147"/>
      <c r="Z858" s="147"/>
    </row>
    <row r="859" spans="1:26" ht="12.75" customHeight="1" x14ac:dyDescent="0.2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35"/>
      <c r="U859" s="147"/>
      <c r="V859" s="147"/>
      <c r="W859" s="147"/>
      <c r="X859" s="147"/>
      <c r="Y859" s="147"/>
      <c r="Z859" s="147"/>
    </row>
    <row r="860" spans="1:26" ht="12.75" customHeight="1" x14ac:dyDescent="0.2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35"/>
      <c r="U860" s="147"/>
      <c r="V860" s="147"/>
      <c r="W860" s="147"/>
      <c r="X860" s="147"/>
      <c r="Y860" s="147"/>
      <c r="Z860" s="147"/>
    </row>
    <row r="861" spans="1:26" ht="12.75" customHeight="1" x14ac:dyDescent="0.2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35"/>
      <c r="U861" s="147"/>
      <c r="V861" s="147"/>
      <c r="W861" s="147"/>
      <c r="X861" s="147"/>
      <c r="Y861" s="147"/>
      <c r="Z861" s="147"/>
    </row>
    <row r="862" spans="1:26" ht="12.75" customHeight="1" x14ac:dyDescent="0.2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35"/>
      <c r="U862" s="147"/>
      <c r="V862" s="147"/>
      <c r="W862" s="147"/>
      <c r="X862" s="147"/>
      <c r="Y862" s="147"/>
      <c r="Z862" s="147"/>
    </row>
    <row r="863" spans="1:26" ht="12.75" customHeight="1" x14ac:dyDescent="0.2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35"/>
      <c r="U863" s="147"/>
      <c r="V863" s="147"/>
      <c r="W863" s="147"/>
      <c r="X863" s="147"/>
      <c r="Y863" s="147"/>
      <c r="Z863" s="147"/>
    </row>
    <row r="864" spans="1:26" ht="12.75" customHeight="1" x14ac:dyDescent="0.2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35"/>
      <c r="U864" s="147"/>
      <c r="V864" s="147"/>
      <c r="W864" s="147"/>
      <c r="X864" s="147"/>
      <c r="Y864" s="147"/>
      <c r="Z864" s="147"/>
    </row>
    <row r="865" spans="1:26" ht="12.75" customHeight="1" x14ac:dyDescent="0.2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35"/>
      <c r="U865" s="147"/>
      <c r="V865" s="147"/>
      <c r="W865" s="147"/>
      <c r="X865" s="147"/>
      <c r="Y865" s="147"/>
      <c r="Z865" s="147"/>
    </row>
    <row r="866" spans="1:26" ht="12.75" customHeight="1" x14ac:dyDescent="0.2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35"/>
      <c r="U866" s="147"/>
      <c r="V866" s="147"/>
      <c r="W866" s="147"/>
      <c r="X866" s="147"/>
      <c r="Y866" s="147"/>
      <c r="Z866" s="147"/>
    </row>
    <row r="867" spans="1:26" ht="12.75" customHeight="1" x14ac:dyDescent="0.2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35"/>
      <c r="U867" s="147"/>
      <c r="V867" s="147"/>
      <c r="W867" s="147"/>
      <c r="X867" s="147"/>
      <c r="Y867" s="147"/>
      <c r="Z867" s="147"/>
    </row>
    <row r="868" spans="1:26" ht="12.75" customHeight="1" x14ac:dyDescent="0.2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35"/>
      <c r="U868" s="147"/>
      <c r="V868" s="147"/>
      <c r="W868" s="147"/>
      <c r="X868" s="147"/>
      <c r="Y868" s="147"/>
      <c r="Z868" s="147"/>
    </row>
    <row r="869" spans="1:26" ht="12.75" customHeight="1" x14ac:dyDescent="0.2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35"/>
      <c r="U869" s="147"/>
      <c r="V869" s="147"/>
      <c r="W869" s="147"/>
      <c r="X869" s="147"/>
      <c r="Y869" s="147"/>
      <c r="Z869" s="147"/>
    </row>
    <row r="870" spans="1:26" ht="12.75" customHeight="1" x14ac:dyDescent="0.2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35"/>
      <c r="U870" s="147"/>
      <c r="V870" s="147"/>
      <c r="W870" s="147"/>
      <c r="X870" s="147"/>
      <c r="Y870" s="147"/>
      <c r="Z870" s="147"/>
    </row>
    <row r="871" spans="1:26" ht="12.75" customHeight="1" x14ac:dyDescent="0.2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35"/>
      <c r="U871" s="147"/>
      <c r="V871" s="147"/>
      <c r="W871" s="147"/>
      <c r="X871" s="147"/>
      <c r="Y871" s="147"/>
      <c r="Z871" s="147"/>
    </row>
    <row r="872" spans="1:26" ht="12.75" customHeight="1" x14ac:dyDescent="0.2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35"/>
      <c r="U872" s="147"/>
      <c r="V872" s="147"/>
      <c r="W872" s="147"/>
      <c r="X872" s="147"/>
      <c r="Y872" s="147"/>
      <c r="Z872" s="147"/>
    </row>
    <row r="873" spans="1:26" ht="12.75" customHeight="1" x14ac:dyDescent="0.2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35"/>
      <c r="U873" s="147"/>
      <c r="V873" s="147"/>
      <c r="W873" s="147"/>
      <c r="X873" s="147"/>
      <c r="Y873" s="147"/>
      <c r="Z873" s="147"/>
    </row>
    <row r="874" spans="1:26" ht="12.75" customHeight="1" x14ac:dyDescent="0.2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35"/>
      <c r="U874" s="147"/>
      <c r="V874" s="147"/>
      <c r="W874" s="147"/>
      <c r="X874" s="147"/>
      <c r="Y874" s="147"/>
      <c r="Z874" s="147"/>
    </row>
    <row r="875" spans="1:26" ht="12.75" customHeight="1" x14ac:dyDescent="0.2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35"/>
      <c r="U875" s="147"/>
      <c r="V875" s="147"/>
      <c r="W875" s="147"/>
      <c r="X875" s="147"/>
      <c r="Y875" s="147"/>
      <c r="Z875" s="147"/>
    </row>
    <row r="876" spans="1:26" ht="12.75" customHeight="1" x14ac:dyDescent="0.2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35"/>
      <c r="U876" s="147"/>
      <c r="V876" s="147"/>
      <c r="W876" s="147"/>
      <c r="X876" s="147"/>
      <c r="Y876" s="147"/>
      <c r="Z876" s="147"/>
    </row>
    <row r="877" spans="1:26" ht="12.75" customHeight="1" x14ac:dyDescent="0.2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35"/>
      <c r="U877" s="147"/>
      <c r="V877" s="147"/>
      <c r="W877" s="147"/>
      <c r="X877" s="147"/>
      <c r="Y877" s="147"/>
      <c r="Z877" s="147"/>
    </row>
    <row r="878" spans="1:26" ht="12.75" customHeight="1" x14ac:dyDescent="0.2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35"/>
      <c r="U878" s="147"/>
      <c r="V878" s="147"/>
      <c r="W878" s="147"/>
      <c r="X878" s="147"/>
      <c r="Y878" s="147"/>
      <c r="Z878" s="147"/>
    </row>
    <row r="879" spans="1:26" ht="12.75" customHeight="1" x14ac:dyDescent="0.2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35"/>
      <c r="U879" s="147"/>
      <c r="V879" s="147"/>
      <c r="W879" s="147"/>
      <c r="X879" s="147"/>
      <c r="Y879" s="147"/>
      <c r="Z879" s="147"/>
    </row>
    <row r="880" spans="1:26" ht="12.75" customHeight="1" x14ac:dyDescent="0.2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35"/>
      <c r="U880" s="147"/>
      <c r="V880" s="147"/>
      <c r="W880" s="147"/>
      <c r="X880" s="147"/>
      <c r="Y880" s="147"/>
      <c r="Z880" s="147"/>
    </row>
    <row r="881" spans="1:26" ht="12.75" customHeight="1" x14ac:dyDescent="0.2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35"/>
      <c r="U881" s="147"/>
      <c r="V881" s="147"/>
      <c r="W881" s="147"/>
      <c r="X881" s="147"/>
      <c r="Y881" s="147"/>
      <c r="Z881" s="147"/>
    </row>
    <row r="882" spans="1:26" ht="12.75" customHeight="1" x14ac:dyDescent="0.2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35"/>
      <c r="U882" s="147"/>
      <c r="V882" s="147"/>
      <c r="W882" s="147"/>
      <c r="X882" s="147"/>
      <c r="Y882" s="147"/>
      <c r="Z882" s="147"/>
    </row>
    <row r="883" spans="1:26" ht="12.75" customHeight="1" x14ac:dyDescent="0.2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35"/>
      <c r="U883" s="147"/>
      <c r="V883" s="147"/>
      <c r="W883" s="147"/>
      <c r="X883" s="147"/>
      <c r="Y883" s="147"/>
      <c r="Z883" s="147"/>
    </row>
    <row r="884" spans="1:26" ht="12.75" customHeight="1" x14ac:dyDescent="0.2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35"/>
      <c r="U884" s="147"/>
      <c r="V884" s="147"/>
      <c r="W884" s="147"/>
      <c r="X884" s="147"/>
      <c r="Y884" s="147"/>
      <c r="Z884" s="147"/>
    </row>
    <row r="885" spans="1:26" ht="12.75" customHeight="1" x14ac:dyDescent="0.2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35"/>
      <c r="U885" s="147"/>
      <c r="V885" s="147"/>
      <c r="W885" s="147"/>
      <c r="X885" s="147"/>
      <c r="Y885" s="147"/>
      <c r="Z885" s="147"/>
    </row>
    <row r="886" spans="1:26" ht="12.75" customHeight="1" x14ac:dyDescent="0.2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35"/>
      <c r="U886" s="147"/>
      <c r="V886" s="147"/>
      <c r="W886" s="147"/>
      <c r="X886" s="147"/>
      <c r="Y886" s="147"/>
      <c r="Z886" s="147"/>
    </row>
    <row r="887" spans="1:26" ht="12.75" customHeight="1" x14ac:dyDescent="0.2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35"/>
      <c r="U887" s="147"/>
      <c r="V887" s="147"/>
      <c r="W887" s="147"/>
      <c r="X887" s="147"/>
      <c r="Y887" s="147"/>
      <c r="Z887" s="147"/>
    </row>
    <row r="888" spans="1:26" ht="12.75" customHeight="1" x14ac:dyDescent="0.2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35"/>
      <c r="U888" s="147"/>
      <c r="V888" s="147"/>
      <c r="W888" s="147"/>
      <c r="X888" s="147"/>
      <c r="Y888" s="147"/>
      <c r="Z888" s="147"/>
    </row>
    <row r="889" spans="1:26" ht="12.75" customHeight="1" x14ac:dyDescent="0.2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35"/>
      <c r="U889" s="147"/>
      <c r="V889" s="147"/>
      <c r="W889" s="147"/>
      <c r="X889" s="147"/>
      <c r="Y889" s="147"/>
      <c r="Z889" s="147"/>
    </row>
    <row r="890" spans="1:26" ht="12.75" customHeight="1" x14ac:dyDescent="0.2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35"/>
      <c r="U890" s="147"/>
      <c r="V890" s="147"/>
      <c r="W890" s="147"/>
      <c r="X890" s="147"/>
      <c r="Y890" s="147"/>
      <c r="Z890" s="147"/>
    </row>
    <row r="891" spans="1:26" ht="12.75" customHeight="1" x14ac:dyDescent="0.2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35"/>
      <c r="U891" s="147"/>
      <c r="V891" s="147"/>
      <c r="W891" s="147"/>
      <c r="X891" s="147"/>
      <c r="Y891" s="147"/>
      <c r="Z891" s="147"/>
    </row>
    <row r="892" spans="1:26" ht="12.75" customHeight="1" x14ac:dyDescent="0.2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35"/>
      <c r="U892" s="147"/>
      <c r="V892" s="147"/>
      <c r="W892" s="147"/>
      <c r="X892" s="147"/>
      <c r="Y892" s="147"/>
      <c r="Z892" s="147"/>
    </row>
    <row r="893" spans="1:26" ht="12.75" customHeight="1" x14ac:dyDescent="0.2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35"/>
      <c r="U893" s="147"/>
      <c r="V893" s="147"/>
      <c r="W893" s="147"/>
      <c r="X893" s="147"/>
      <c r="Y893" s="147"/>
      <c r="Z893" s="147"/>
    </row>
    <row r="894" spans="1:26" ht="12.75" customHeight="1" x14ac:dyDescent="0.2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35"/>
      <c r="U894" s="147"/>
      <c r="V894" s="147"/>
      <c r="W894" s="147"/>
      <c r="X894" s="147"/>
      <c r="Y894" s="147"/>
      <c r="Z894" s="147"/>
    </row>
    <row r="895" spans="1:26" ht="12.75" customHeight="1" x14ac:dyDescent="0.2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35"/>
      <c r="U895" s="147"/>
      <c r="V895" s="147"/>
      <c r="W895" s="147"/>
      <c r="X895" s="147"/>
      <c r="Y895" s="147"/>
      <c r="Z895" s="147"/>
    </row>
    <row r="896" spans="1:26" ht="12.75" customHeight="1" x14ac:dyDescent="0.2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35"/>
      <c r="U896" s="147"/>
      <c r="V896" s="147"/>
      <c r="W896" s="147"/>
      <c r="X896" s="147"/>
      <c r="Y896" s="147"/>
      <c r="Z896" s="147"/>
    </row>
    <row r="897" spans="1:26" ht="12.75" customHeight="1" x14ac:dyDescent="0.2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35"/>
      <c r="U897" s="147"/>
      <c r="V897" s="147"/>
      <c r="W897" s="147"/>
      <c r="X897" s="147"/>
      <c r="Y897" s="147"/>
      <c r="Z897" s="147"/>
    </row>
    <row r="898" spans="1:26" ht="12.75" customHeight="1" x14ac:dyDescent="0.2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35"/>
      <c r="U898" s="147"/>
      <c r="V898" s="147"/>
      <c r="W898" s="147"/>
      <c r="X898" s="147"/>
      <c r="Y898" s="147"/>
      <c r="Z898" s="147"/>
    </row>
    <row r="899" spans="1:26" ht="12.75" customHeight="1" x14ac:dyDescent="0.2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35"/>
      <c r="U899" s="147"/>
      <c r="V899" s="147"/>
      <c r="W899" s="147"/>
      <c r="X899" s="147"/>
      <c r="Y899" s="147"/>
      <c r="Z899" s="147"/>
    </row>
    <row r="900" spans="1:26" ht="12.75" customHeight="1" x14ac:dyDescent="0.2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35"/>
      <c r="U900" s="147"/>
      <c r="V900" s="147"/>
      <c r="W900" s="147"/>
      <c r="X900" s="147"/>
      <c r="Y900" s="147"/>
      <c r="Z900" s="147"/>
    </row>
    <row r="901" spans="1:26" ht="12.75" customHeight="1" x14ac:dyDescent="0.2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35"/>
      <c r="U901" s="147"/>
      <c r="V901" s="147"/>
      <c r="W901" s="147"/>
      <c r="X901" s="147"/>
      <c r="Y901" s="147"/>
      <c r="Z901" s="147"/>
    </row>
    <row r="902" spans="1:26" ht="12.75" customHeight="1" x14ac:dyDescent="0.2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35"/>
      <c r="U902" s="147"/>
      <c r="V902" s="147"/>
      <c r="W902" s="147"/>
      <c r="X902" s="147"/>
      <c r="Y902" s="147"/>
      <c r="Z902" s="147"/>
    </row>
    <row r="903" spans="1:26" ht="12.75" customHeight="1" x14ac:dyDescent="0.2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35"/>
      <c r="U903" s="147"/>
      <c r="V903" s="147"/>
      <c r="W903" s="147"/>
      <c r="X903" s="147"/>
      <c r="Y903" s="147"/>
      <c r="Z903" s="147"/>
    </row>
    <row r="904" spans="1:26" ht="12.75" customHeight="1" x14ac:dyDescent="0.2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35"/>
      <c r="U904" s="147"/>
      <c r="V904" s="147"/>
      <c r="W904" s="147"/>
      <c r="X904" s="147"/>
      <c r="Y904" s="147"/>
      <c r="Z904" s="147"/>
    </row>
    <row r="905" spans="1:26" ht="12.75" customHeight="1" x14ac:dyDescent="0.2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35"/>
      <c r="U905" s="147"/>
      <c r="V905" s="147"/>
      <c r="W905" s="147"/>
      <c r="X905" s="147"/>
      <c r="Y905" s="147"/>
      <c r="Z905" s="147"/>
    </row>
    <row r="906" spans="1:26" ht="12.75" customHeight="1" x14ac:dyDescent="0.2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35"/>
      <c r="U906" s="147"/>
      <c r="V906" s="147"/>
      <c r="W906" s="147"/>
      <c r="X906" s="147"/>
      <c r="Y906" s="147"/>
      <c r="Z906" s="147"/>
    </row>
    <row r="907" spans="1:26" ht="12.75" customHeight="1" x14ac:dyDescent="0.2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35"/>
      <c r="U907" s="147"/>
      <c r="V907" s="147"/>
      <c r="W907" s="147"/>
      <c r="X907" s="147"/>
      <c r="Y907" s="147"/>
      <c r="Z907" s="147"/>
    </row>
    <row r="908" spans="1:26" ht="12.75" customHeight="1" x14ac:dyDescent="0.2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35"/>
      <c r="U908" s="147"/>
      <c r="V908" s="147"/>
      <c r="W908" s="147"/>
      <c r="X908" s="147"/>
      <c r="Y908" s="147"/>
      <c r="Z908" s="147"/>
    </row>
    <row r="909" spans="1:26" ht="12.75" customHeight="1" x14ac:dyDescent="0.2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35"/>
      <c r="U909" s="147"/>
      <c r="V909" s="147"/>
      <c r="W909" s="147"/>
      <c r="X909" s="147"/>
      <c r="Y909" s="147"/>
      <c r="Z909" s="147"/>
    </row>
    <row r="910" spans="1:26" ht="12.75" customHeight="1" x14ac:dyDescent="0.2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35"/>
      <c r="U910" s="147"/>
      <c r="V910" s="147"/>
      <c r="W910" s="147"/>
      <c r="X910" s="147"/>
      <c r="Y910" s="147"/>
      <c r="Z910" s="147"/>
    </row>
    <row r="911" spans="1:26" ht="12.75" customHeight="1" x14ac:dyDescent="0.2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35"/>
      <c r="U911" s="147"/>
      <c r="V911" s="147"/>
      <c r="W911" s="147"/>
      <c r="X911" s="147"/>
      <c r="Y911" s="147"/>
      <c r="Z911" s="147"/>
    </row>
    <row r="912" spans="1:26" ht="12.75" customHeight="1" x14ac:dyDescent="0.2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35"/>
      <c r="U912" s="147"/>
      <c r="V912" s="147"/>
      <c r="W912" s="147"/>
      <c r="X912" s="147"/>
      <c r="Y912" s="147"/>
      <c r="Z912" s="147"/>
    </row>
    <row r="913" spans="1:26" ht="12.75" customHeight="1" x14ac:dyDescent="0.2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35"/>
      <c r="U913" s="147"/>
      <c r="V913" s="147"/>
      <c r="W913" s="147"/>
      <c r="X913" s="147"/>
      <c r="Y913" s="147"/>
      <c r="Z913" s="147"/>
    </row>
    <row r="914" spans="1:26" ht="12.75" customHeight="1" x14ac:dyDescent="0.2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35"/>
      <c r="U914" s="147"/>
      <c r="V914" s="147"/>
      <c r="W914" s="147"/>
      <c r="X914" s="147"/>
      <c r="Y914" s="147"/>
      <c r="Z914" s="147"/>
    </row>
    <row r="915" spans="1:26" ht="12.75" customHeight="1" x14ac:dyDescent="0.2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35"/>
      <c r="U915" s="147"/>
      <c r="V915" s="147"/>
      <c r="W915" s="147"/>
      <c r="X915" s="147"/>
      <c r="Y915" s="147"/>
      <c r="Z915" s="147"/>
    </row>
    <row r="916" spans="1:26" ht="12.75" customHeight="1" x14ac:dyDescent="0.2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35"/>
      <c r="U916" s="147"/>
      <c r="V916" s="147"/>
      <c r="W916" s="147"/>
      <c r="X916" s="147"/>
      <c r="Y916" s="147"/>
      <c r="Z916" s="147"/>
    </row>
    <row r="917" spans="1:26" ht="12.75" customHeight="1" x14ac:dyDescent="0.2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35"/>
      <c r="U917" s="147"/>
      <c r="V917" s="147"/>
      <c r="W917" s="147"/>
      <c r="X917" s="147"/>
      <c r="Y917" s="147"/>
      <c r="Z917" s="147"/>
    </row>
    <row r="918" spans="1:26" ht="12.75" customHeight="1" x14ac:dyDescent="0.2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35"/>
      <c r="U918" s="147"/>
      <c r="V918" s="147"/>
      <c r="W918" s="147"/>
      <c r="X918" s="147"/>
      <c r="Y918" s="147"/>
      <c r="Z918" s="147"/>
    </row>
    <row r="919" spans="1:26" ht="12.75" customHeight="1" x14ac:dyDescent="0.2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35"/>
      <c r="U919" s="147"/>
      <c r="V919" s="147"/>
      <c r="W919" s="147"/>
      <c r="X919" s="147"/>
      <c r="Y919" s="147"/>
      <c r="Z919" s="147"/>
    </row>
    <row r="920" spans="1:26" ht="12.75" customHeight="1" x14ac:dyDescent="0.2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35"/>
      <c r="U920" s="147"/>
      <c r="V920" s="147"/>
      <c r="W920" s="147"/>
      <c r="X920" s="147"/>
      <c r="Y920" s="147"/>
      <c r="Z920" s="147"/>
    </row>
    <row r="921" spans="1:26" ht="12.75" customHeight="1" x14ac:dyDescent="0.2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35"/>
      <c r="U921" s="147"/>
      <c r="V921" s="147"/>
      <c r="W921" s="147"/>
      <c r="X921" s="147"/>
      <c r="Y921" s="147"/>
      <c r="Z921" s="147"/>
    </row>
    <row r="922" spans="1:26" ht="12.75" customHeight="1" x14ac:dyDescent="0.2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35"/>
      <c r="U922" s="147"/>
      <c r="V922" s="147"/>
      <c r="W922" s="147"/>
      <c r="X922" s="147"/>
      <c r="Y922" s="147"/>
      <c r="Z922" s="147"/>
    </row>
    <row r="923" spans="1:26" ht="12.75" customHeight="1" x14ac:dyDescent="0.2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35"/>
      <c r="U923" s="147"/>
      <c r="V923" s="147"/>
      <c r="W923" s="147"/>
      <c r="X923" s="147"/>
      <c r="Y923" s="147"/>
      <c r="Z923" s="147"/>
    </row>
    <row r="924" spans="1:26" ht="12.75" customHeight="1" x14ac:dyDescent="0.2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35"/>
      <c r="U924" s="147"/>
      <c r="V924" s="147"/>
      <c r="W924" s="147"/>
      <c r="X924" s="147"/>
      <c r="Y924" s="147"/>
      <c r="Z924" s="147"/>
    </row>
    <row r="925" spans="1:26" ht="12.75" customHeight="1" x14ac:dyDescent="0.2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35"/>
      <c r="U925" s="147"/>
      <c r="V925" s="147"/>
      <c r="W925" s="147"/>
      <c r="X925" s="147"/>
      <c r="Y925" s="147"/>
      <c r="Z925" s="147"/>
    </row>
    <row r="926" spans="1:26" ht="12.75" customHeight="1" x14ac:dyDescent="0.2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35"/>
      <c r="U926" s="147"/>
      <c r="V926" s="147"/>
      <c r="W926" s="147"/>
      <c r="X926" s="147"/>
      <c r="Y926" s="147"/>
      <c r="Z926" s="147"/>
    </row>
    <row r="927" spans="1:26" ht="12.75" customHeight="1" x14ac:dyDescent="0.2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35"/>
      <c r="U927" s="147"/>
      <c r="V927" s="147"/>
      <c r="W927" s="147"/>
      <c r="X927" s="147"/>
      <c r="Y927" s="147"/>
      <c r="Z927" s="147"/>
    </row>
    <row r="928" spans="1:26" ht="12.75" customHeight="1" x14ac:dyDescent="0.2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35"/>
      <c r="U928" s="147"/>
      <c r="V928" s="147"/>
      <c r="W928" s="147"/>
      <c r="X928" s="147"/>
      <c r="Y928" s="147"/>
      <c r="Z928" s="147"/>
    </row>
    <row r="929" spans="1:26" ht="12.75" customHeight="1" x14ac:dyDescent="0.2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35"/>
      <c r="U929" s="147"/>
      <c r="V929" s="147"/>
      <c r="W929" s="147"/>
      <c r="X929" s="147"/>
      <c r="Y929" s="147"/>
      <c r="Z929" s="147"/>
    </row>
    <row r="930" spans="1:26" ht="12.75" customHeight="1" x14ac:dyDescent="0.2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35"/>
      <c r="U930" s="147"/>
      <c r="V930" s="147"/>
      <c r="W930" s="147"/>
      <c r="X930" s="147"/>
      <c r="Y930" s="147"/>
      <c r="Z930" s="147"/>
    </row>
    <row r="931" spans="1:26" ht="12.75" customHeight="1" x14ac:dyDescent="0.2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35"/>
      <c r="U931" s="147"/>
      <c r="V931" s="147"/>
      <c r="W931" s="147"/>
      <c r="X931" s="147"/>
      <c r="Y931" s="147"/>
      <c r="Z931" s="147"/>
    </row>
    <row r="932" spans="1:26" ht="12.75" customHeight="1" x14ac:dyDescent="0.2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35"/>
      <c r="U932" s="147"/>
      <c r="V932" s="147"/>
      <c r="W932" s="147"/>
      <c r="X932" s="147"/>
      <c r="Y932" s="147"/>
      <c r="Z932" s="147"/>
    </row>
    <row r="933" spans="1:26" ht="12.75" customHeight="1" x14ac:dyDescent="0.2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35"/>
      <c r="U933" s="147"/>
      <c r="V933" s="147"/>
      <c r="W933" s="147"/>
      <c r="X933" s="147"/>
      <c r="Y933" s="147"/>
      <c r="Z933" s="147"/>
    </row>
    <row r="934" spans="1:26" ht="12.75" customHeight="1" x14ac:dyDescent="0.2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35"/>
      <c r="U934" s="147"/>
      <c r="V934" s="147"/>
      <c r="W934" s="147"/>
      <c r="X934" s="147"/>
      <c r="Y934" s="147"/>
      <c r="Z934" s="147"/>
    </row>
    <row r="935" spans="1:26" ht="12.75" customHeight="1" x14ac:dyDescent="0.2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35"/>
      <c r="U935" s="147"/>
      <c r="V935" s="147"/>
      <c r="W935" s="147"/>
      <c r="X935" s="147"/>
      <c r="Y935" s="147"/>
      <c r="Z935" s="147"/>
    </row>
    <row r="936" spans="1:26" ht="12.75" customHeight="1" x14ac:dyDescent="0.2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35"/>
      <c r="U936" s="147"/>
      <c r="V936" s="147"/>
      <c r="W936" s="147"/>
      <c r="X936" s="147"/>
      <c r="Y936" s="147"/>
      <c r="Z936" s="147"/>
    </row>
    <row r="937" spans="1:26" ht="12.75" customHeight="1" x14ac:dyDescent="0.2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35"/>
      <c r="U937" s="147"/>
      <c r="V937" s="147"/>
      <c r="W937" s="147"/>
      <c r="X937" s="147"/>
      <c r="Y937" s="147"/>
      <c r="Z937" s="147"/>
    </row>
    <row r="938" spans="1:26" ht="12.75" customHeight="1" x14ac:dyDescent="0.2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35"/>
      <c r="U938" s="147"/>
      <c r="V938" s="147"/>
      <c r="W938" s="147"/>
      <c r="X938" s="147"/>
      <c r="Y938" s="147"/>
      <c r="Z938" s="147"/>
    </row>
    <row r="939" spans="1:26" ht="12.75" customHeight="1" x14ac:dyDescent="0.2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35"/>
      <c r="U939" s="147"/>
      <c r="V939" s="147"/>
      <c r="W939" s="147"/>
      <c r="X939" s="147"/>
      <c r="Y939" s="147"/>
      <c r="Z939" s="147"/>
    </row>
    <row r="940" spans="1:26" ht="12.75" customHeight="1" x14ac:dyDescent="0.2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35"/>
      <c r="U940" s="147"/>
      <c r="V940" s="147"/>
      <c r="W940" s="147"/>
      <c r="X940" s="147"/>
      <c r="Y940" s="147"/>
      <c r="Z940" s="147"/>
    </row>
    <row r="941" spans="1:26" ht="12.75" customHeight="1" x14ac:dyDescent="0.2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35"/>
      <c r="U941" s="147"/>
      <c r="V941" s="147"/>
      <c r="W941" s="147"/>
      <c r="X941" s="147"/>
      <c r="Y941" s="147"/>
      <c r="Z941" s="147"/>
    </row>
    <row r="942" spans="1:26" ht="12.75" customHeight="1" x14ac:dyDescent="0.2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35"/>
      <c r="U942" s="147"/>
      <c r="V942" s="147"/>
      <c r="W942" s="147"/>
      <c r="X942" s="147"/>
      <c r="Y942" s="147"/>
      <c r="Z942" s="147"/>
    </row>
    <row r="943" spans="1:26" ht="12.75" customHeight="1" x14ac:dyDescent="0.2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35"/>
      <c r="U943" s="147"/>
      <c r="V943" s="147"/>
      <c r="W943" s="147"/>
      <c r="X943" s="147"/>
      <c r="Y943" s="147"/>
      <c r="Z943" s="147"/>
    </row>
    <row r="944" spans="1:26" ht="12.75" customHeight="1" x14ac:dyDescent="0.2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35"/>
      <c r="U944" s="147"/>
      <c r="V944" s="147"/>
      <c r="W944" s="147"/>
      <c r="X944" s="147"/>
      <c r="Y944" s="147"/>
      <c r="Z944" s="147"/>
    </row>
    <row r="945" spans="1:26" ht="12.75" customHeight="1" x14ac:dyDescent="0.2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35"/>
      <c r="U945" s="147"/>
      <c r="V945" s="147"/>
      <c r="W945" s="147"/>
      <c r="X945" s="147"/>
      <c r="Y945" s="147"/>
      <c r="Z945" s="147"/>
    </row>
    <row r="946" spans="1:26" ht="12.75" customHeight="1" x14ac:dyDescent="0.2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35"/>
      <c r="U946" s="147"/>
      <c r="V946" s="147"/>
      <c r="W946" s="147"/>
      <c r="X946" s="147"/>
      <c r="Y946" s="147"/>
      <c r="Z946" s="147"/>
    </row>
    <row r="947" spans="1:26" ht="12.75" customHeight="1" x14ac:dyDescent="0.2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35"/>
      <c r="U947" s="147"/>
      <c r="V947" s="147"/>
      <c r="W947" s="147"/>
      <c r="X947" s="147"/>
      <c r="Y947" s="147"/>
      <c r="Z947" s="147"/>
    </row>
    <row r="948" spans="1:26" ht="12.75" customHeight="1" x14ac:dyDescent="0.2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35"/>
      <c r="U948" s="147"/>
      <c r="V948" s="147"/>
      <c r="W948" s="147"/>
      <c r="X948" s="147"/>
      <c r="Y948" s="147"/>
      <c r="Z948" s="147"/>
    </row>
    <row r="949" spans="1:26" ht="12.75" customHeight="1" x14ac:dyDescent="0.2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35"/>
      <c r="U949" s="147"/>
      <c r="V949" s="147"/>
      <c r="W949" s="147"/>
      <c r="X949" s="147"/>
      <c r="Y949" s="147"/>
      <c r="Z949" s="147"/>
    </row>
    <row r="950" spans="1:26" ht="12.75" customHeight="1" x14ac:dyDescent="0.2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35"/>
      <c r="U950" s="147"/>
      <c r="V950" s="147"/>
      <c r="W950" s="147"/>
      <c r="X950" s="147"/>
      <c r="Y950" s="147"/>
      <c r="Z950" s="147"/>
    </row>
    <row r="951" spans="1:26" ht="12.75" customHeight="1" x14ac:dyDescent="0.2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35"/>
      <c r="U951" s="147"/>
      <c r="V951" s="147"/>
      <c r="W951" s="147"/>
      <c r="X951" s="147"/>
      <c r="Y951" s="147"/>
      <c r="Z951" s="147"/>
    </row>
    <row r="952" spans="1:26" ht="12.75" customHeight="1" x14ac:dyDescent="0.2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35"/>
      <c r="U952" s="147"/>
      <c r="V952" s="147"/>
      <c r="W952" s="147"/>
      <c r="X952" s="147"/>
      <c r="Y952" s="147"/>
      <c r="Z952" s="147"/>
    </row>
    <row r="953" spans="1:26" ht="12.75" customHeight="1" x14ac:dyDescent="0.2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35"/>
      <c r="U953" s="147"/>
      <c r="V953" s="147"/>
      <c r="W953" s="147"/>
      <c r="X953" s="147"/>
      <c r="Y953" s="147"/>
      <c r="Z953" s="147"/>
    </row>
    <row r="954" spans="1:26" ht="12.75" customHeight="1" x14ac:dyDescent="0.2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35"/>
      <c r="U954" s="147"/>
      <c r="V954" s="147"/>
      <c r="W954" s="147"/>
      <c r="X954" s="147"/>
      <c r="Y954" s="147"/>
      <c r="Z954" s="147"/>
    </row>
    <row r="955" spans="1:26" ht="12.75" customHeight="1" x14ac:dyDescent="0.2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35"/>
      <c r="U955" s="147"/>
      <c r="V955" s="147"/>
      <c r="W955" s="147"/>
      <c r="X955" s="147"/>
      <c r="Y955" s="147"/>
      <c r="Z955" s="147"/>
    </row>
    <row r="956" spans="1:26" ht="12.75" customHeight="1" x14ac:dyDescent="0.2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35"/>
      <c r="U956" s="147"/>
      <c r="V956" s="147"/>
      <c r="W956" s="147"/>
      <c r="X956" s="147"/>
      <c r="Y956" s="147"/>
      <c r="Z956" s="147"/>
    </row>
    <row r="957" spans="1:26" ht="12.75" customHeight="1" x14ac:dyDescent="0.2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35"/>
      <c r="U957" s="147"/>
      <c r="V957" s="147"/>
      <c r="W957" s="147"/>
      <c r="X957" s="147"/>
      <c r="Y957" s="147"/>
      <c r="Z957" s="147"/>
    </row>
    <row r="958" spans="1:26" ht="12.75" customHeight="1" x14ac:dyDescent="0.2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35"/>
      <c r="U958" s="147"/>
      <c r="V958" s="147"/>
      <c r="W958" s="147"/>
      <c r="X958" s="147"/>
      <c r="Y958" s="147"/>
      <c r="Z958" s="147"/>
    </row>
    <row r="959" spans="1:26" ht="12.75" customHeight="1" x14ac:dyDescent="0.2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35"/>
      <c r="U959" s="147"/>
      <c r="V959" s="147"/>
      <c r="W959" s="147"/>
      <c r="X959" s="147"/>
      <c r="Y959" s="147"/>
      <c r="Z959" s="147"/>
    </row>
    <row r="960" spans="1:26" ht="12.75" customHeight="1" x14ac:dyDescent="0.2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35"/>
      <c r="U960" s="147"/>
      <c r="V960" s="147"/>
      <c r="W960" s="147"/>
      <c r="X960" s="147"/>
      <c r="Y960" s="147"/>
      <c r="Z960" s="147"/>
    </row>
    <row r="961" spans="1:26" ht="12.75" customHeight="1" x14ac:dyDescent="0.2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35"/>
      <c r="U961" s="147"/>
      <c r="V961" s="147"/>
      <c r="W961" s="147"/>
      <c r="X961" s="147"/>
      <c r="Y961" s="147"/>
      <c r="Z961" s="147"/>
    </row>
    <row r="962" spans="1:26" ht="12.75" customHeight="1" x14ac:dyDescent="0.2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35"/>
      <c r="U962" s="147"/>
      <c r="V962" s="147"/>
      <c r="W962" s="147"/>
      <c r="X962" s="147"/>
      <c r="Y962" s="147"/>
      <c r="Z962" s="147"/>
    </row>
    <row r="963" spans="1:26" ht="12.75" customHeight="1" x14ac:dyDescent="0.2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35"/>
      <c r="U963" s="147"/>
      <c r="V963" s="147"/>
      <c r="W963" s="147"/>
      <c r="X963" s="147"/>
      <c r="Y963" s="147"/>
      <c r="Z963" s="147"/>
    </row>
    <row r="964" spans="1:26" ht="12.75" customHeight="1" x14ac:dyDescent="0.2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35"/>
      <c r="U964" s="147"/>
      <c r="V964" s="147"/>
      <c r="W964" s="147"/>
      <c r="X964" s="147"/>
      <c r="Y964" s="147"/>
      <c r="Z964" s="147"/>
    </row>
    <row r="965" spans="1:26" ht="12.75" customHeight="1" x14ac:dyDescent="0.2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35"/>
      <c r="U965" s="147"/>
      <c r="V965" s="147"/>
      <c r="W965" s="147"/>
      <c r="X965" s="147"/>
      <c r="Y965" s="147"/>
      <c r="Z965" s="147"/>
    </row>
    <row r="966" spans="1:26" ht="12.75" customHeight="1" x14ac:dyDescent="0.2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35"/>
      <c r="U966" s="147"/>
      <c r="V966" s="147"/>
      <c r="W966" s="147"/>
      <c r="X966" s="147"/>
      <c r="Y966" s="147"/>
      <c r="Z966" s="147"/>
    </row>
    <row r="967" spans="1:26" ht="12.75" customHeight="1" x14ac:dyDescent="0.2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35"/>
      <c r="U967" s="147"/>
      <c r="V967" s="147"/>
      <c r="W967" s="147"/>
      <c r="X967" s="147"/>
      <c r="Y967" s="147"/>
      <c r="Z967" s="147"/>
    </row>
    <row r="968" spans="1:26" ht="12.75" customHeight="1" x14ac:dyDescent="0.2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35"/>
      <c r="U968" s="147"/>
      <c r="V968" s="147"/>
      <c r="W968" s="147"/>
      <c r="X968" s="147"/>
      <c r="Y968" s="147"/>
      <c r="Z968" s="147"/>
    </row>
    <row r="969" spans="1:26" ht="12.75" customHeight="1" x14ac:dyDescent="0.2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35"/>
      <c r="U969" s="147"/>
      <c r="V969" s="147"/>
      <c r="W969" s="147"/>
      <c r="X969" s="147"/>
      <c r="Y969" s="147"/>
      <c r="Z969" s="147"/>
    </row>
    <row r="970" spans="1:26" ht="12.75" customHeight="1" x14ac:dyDescent="0.2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35"/>
      <c r="U970" s="147"/>
      <c r="V970" s="147"/>
      <c r="W970" s="147"/>
      <c r="X970" s="147"/>
      <c r="Y970" s="147"/>
      <c r="Z970" s="147"/>
    </row>
    <row r="971" spans="1:26" ht="12.75" customHeight="1" x14ac:dyDescent="0.2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35"/>
      <c r="U971" s="147"/>
      <c r="V971" s="147"/>
      <c r="W971" s="147"/>
      <c r="X971" s="147"/>
      <c r="Y971" s="147"/>
      <c r="Z971" s="147"/>
    </row>
    <row r="972" spans="1:26" ht="12.75" customHeight="1" x14ac:dyDescent="0.2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35"/>
      <c r="U972" s="147"/>
      <c r="V972" s="147"/>
      <c r="W972" s="147"/>
      <c r="X972" s="147"/>
      <c r="Y972" s="147"/>
      <c r="Z972" s="147"/>
    </row>
    <row r="973" spans="1:26" ht="12.75" customHeight="1" x14ac:dyDescent="0.2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35"/>
      <c r="U973" s="147"/>
      <c r="V973" s="147"/>
      <c r="W973" s="147"/>
      <c r="X973" s="147"/>
      <c r="Y973" s="147"/>
      <c r="Z973" s="147"/>
    </row>
    <row r="974" spans="1:26" ht="12.75" customHeight="1" x14ac:dyDescent="0.2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35"/>
      <c r="U974" s="147"/>
      <c r="V974" s="147"/>
      <c r="W974" s="147"/>
      <c r="X974" s="147"/>
      <c r="Y974" s="147"/>
      <c r="Z974" s="147"/>
    </row>
    <row r="975" spans="1:26" ht="12.75" customHeight="1" x14ac:dyDescent="0.2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35"/>
      <c r="U975" s="147"/>
      <c r="V975" s="147"/>
      <c r="W975" s="147"/>
      <c r="X975" s="147"/>
      <c r="Y975" s="147"/>
      <c r="Z975" s="147"/>
    </row>
    <row r="976" spans="1:26" ht="12.75" customHeight="1" x14ac:dyDescent="0.2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35"/>
      <c r="U976" s="147"/>
      <c r="V976" s="147"/>
      <c r="W976" s="147"/>
      <c r="X976" s="147"/>
      <c r="Y976" s="147"/>
      <c r="Z976" s="147"/>
    </row>
    <row r="977" spans="1:26" ht="12.75" customHeight="1" x14ac:dyDescent="0.2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35"/>
      <c r="U977" s="147"/>
      <c r="V977" s="147"/>
      <c r="W977" s="147"/>
      <c r="X977" s="147"/>
      <c r="Y977" s="147"/>
      <c r="Z977" s="147"/>
    </row>
    <row r="978" spans="1:26" ht="12.75" customHeight="1" x14ac:dyDescent="0.2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35"/>
      <c r="U978" s="147"/>
      <c r="V978" s="147"/>
      <c r="W978" s="147"/>
      <c r="X978" s="147"/>
      <c r="Y978" s="147"/>
      <c r="Z978" s="147"/>
    </row>
    <row r="979" spans="1:26" ht="12.75" customHeight="1" x14ac:dyDescent="0.2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35"/>
      <c r="U979" s="147"/>
      <c r="V979" s="147"/>
      <c r="W979" s="147"/>
      <c r="X979" s="147"/>
      <c r="Y979" s="147"/>
      <c r="Z979" s="147"/>
    </row>
    <row r="980" spans="1:26" ht="12.75" customHeight="1" x14ac:dyDescent="0.2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35"/>
      <c r="U980" s="147"/>
      <c r="V980" s="147"/>
      <c r="W980" s="147"/>
      <c r="X980" s="147"/>
      <c r="Y980" s="147"/>
      <c r="Z980" s="147"/>
    </row>
    <row r="981" spans="1:26" ht="12.75" customHeight="1" x14ac:dyDescent="0.2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35"/>
      <c r="U981" s="147"/>
      <c r="V981" s="147"/>
      <c r="W981" s="147"/>
      <c r="X981" s="147"/>
      <c r="Y981" s="147"/>
      <c r="Z981" s="147"/>
    </row>
    <row r="982" spans="1:26" ht="12.75" customHeight="1" x14ac:dyDescent="0.2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35"/>
      <c r="U982" s="147"/>
      <c r="V982" s="147"/>
      <c r="W982" s="147"/>
      <c r="X982" s="147"/>
      <c r="Y982" s="147"/>
      <c r="Z982" s="147"/>
    </row>
    <row r="983" spans="1:26" ht="12.75" customHeight="1" x14ac:dyDescent="0.2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35"/>
      <c r="U983" s="147"/>
      <c r="V983" s="147"/>
      <c r="W983" s="147"/>
      <c r="X983" s="147"/>
      <c r="Y983" s="147"/>
      <c r="Z983" s="147"/>
    </row>
    <row r="984" spans="1:26" ht="12.75" customHeight="1" x14ac:dyDescent="0.2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35"/>
      <c r="U984" s="147"/>
      <c r="V984" s="147"/>
      <c r="W984" s="147"/>
      <c r="X984" s="147"/>
      <c r="Y984" s="147"/>
      <c r="Z984" s="147"/>
    </row>
    <row r="985" spans="1:26" ht="12.75" customHeight="1" x14ac:dyDescent="0.2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35"/>
      <c r="U985" s="147"/>
      <c r="V985" s="147"/>
      <c r="W985" s="147"/>
      <c r="X985" s="147"/>
      <c r="Y985" s="147"/>
      <c r="Z985" s="147"/>
    </row>
    <row r="986" spans="1:26" ht="12.75" customHeight="1" x14ac:dyDescent="0.2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35"/>
      <c r="U986" s="147"/>
      <c r="V986" s="147"/>
      <c r="W986" s="147"/>
      <c r="X986" s="147"/>
      <c r="Y986" s="147"/>
      <c r="Z986" s="147"/>
    </row>
    <row r="987" spans="1:26" ht="12.75" customHeight="1" x14ac:dyDescent="0.2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35"/>
      <c r="U987" s="147"/>
      <c r="V987" s="147"/>
      <c r="W987" s="147"/>
      <c r="X987" s="147"/>
      <c r="Y987" s="147"/>
      <c r="Z987" s="147"/>
    </row>
    <row r="988" spans="1:26" ht="12.75" customHeight="1" x14ac:dyDescent="0.2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35"/>
      <c r="U988" s="147"/>
      <c r="V988" s="147"/>
      <c r="W988" s="147"/>
      <c r="X988" s="147"/>
      <c r="Y988" s="147"/>
      <c r="Z988" s="147"/>
    </row>
    <row r="989" spans="1:26" ht="12.75" customHeight="1" x14ac:dyDescent="0.2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35"/>
      <c r="U989" s="147"/>
      <c r="V989" s="147"/>
      <c r="W989" s="147"/>
      <c r="X989" s="147"/>
      <c r="Y989" s="147"/>
      <c r="Z989" s="147"/>
    </row>
    <row r="990" spans="1:26" ht="12.75" customHeight="1" x14ac:dyDescent="0.2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35"/>
      <c r="U990" s="147"/>
      <c r="V990" s="147"/>
      <c r="W990" s="147"/>
      <c r="X990" s="147"/>
      <c r="Y990" s="147"/>
      <c r="Z990" s="147"/>
    </row>
    <row r="991" spans="1:26" ht="12.75" customHeight="1" x14ac:dyDescent="0.2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35"/>
      <c r="U991" s="147"/>
      <c r="V991" s="147"/>
      <c r="W991" s="147"/>
      <c r="X991" s="147"/>
      <c r="Y991" s="147"/>
      <c r="Z991" s="147"/>
    </row>
    <row r="992" spans="1:26" ht="12.75" customHeight="1" x14ac:dyDescent="0.2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35"/>
      <c r="U992" s="147"/>
      <c r="V992" s="147"/>
      <c r="W992" s="147"/>
      <c r="X992" s="147"/>
      <c r="Y992" s="147"/>
      <c r="Z992" s="147"/>
    </row>
    <row r="993" spans="1:26" ht="12.75" customHeight="1" x14ac:dyDescent="0.2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35"/>
      <c r="U993" s="147"/>
      <c r="V993" s="147"/>
      <c r="W993" s="147"/>
      <c r="X993" s="147"/>
      <c r="Y993" s="147"/>
      <c r="Z993" s="147"/>
    </row>
    <row r="994" spans="1:26" ht="12.75" customHeight="1" x14ac:dyDescent="0.2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35"/>
      <c r="U994" s="147"/>
      <c r="V994" s="147"/>
      <c r="W994" s="147"/>
      <c r="X994" s="147"/>
      <c r="Y994" s="147"/>
      <c r="Z994" s="147"/>
    </row>
    <row r="995" spans="1:26" ht="12.75" customHeight="1" x14ac:dyDescent="0.2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35"/>
      <c r="U995" s="147"/>
      <c r="V995" s="147"/>
      <c r="W995" s="147"/>
      <c r="X995" s="147"/>
      <c r="Y995" s="147"/>
      <c r="Z995" s="147"/>
    </row>
    <row r="996" spans="1:26" ht="12.75" customHeight="1" x14ac:dyDescent="0.2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35"/>
      <c r="U996" s="147"/>
      <c r="V996" s="147"/>
      <c r="W996" s="147"/>
      <c r="X996" s="147"/>
      <c r="Y996" s="147"/>
      <c r="Z996" s="147"/>
    </row>
    <row r="997" spans="1:26" ht="12.75" customHeight="1" x14ac:dyDescent="0.2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35"/>
      <c r="U997" s="147"/>
      <c r="V997" s="147"/>
      <c r="W997" s="147"/>
      <c r="X997" s="147"/>
      <c r="Y997" s="147"/>
      <c r="Z997" s="147"/>
    </row>
    <row r="998" spans="1:26" ht="12.75" customHeight="1" x14ac:dyDescent="0.2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35"/>
      <c r="U998" s="147"/>
      <c r="V998" s="147"/>
      <c r="W998" s="147"/>
      <c r="X998" s="147"/>
      <c r="Y998" s="147"/>
      <c r="Z998" s="147"/>
    </row>
  </sheetData>
  <conditionalFormatting sqref="R11:R13">
    <cfRule type="cellIs" dxfId="17" priority="2" stopIfTrue="1" operator="equal">
      <formula>1</formula>
    </cfRule>
  </conditionalFormatting>
  <conditionalFormatting sqref="S11:S17">
    <cfRule type="cellIs" dxfId="16" priority="4" stopIfTrue="1" operator="equal">
      <formula>1</formula>
    </cfRule>
  </conditionalFormatting>
  <conditionalFormatting sqref="T10:T20">
    <cfRule type="cellIs" dxfId="15" priority="1" stopIfTrue="1" operator="equal">
      <formula>1</formula>
    </cfRule>
  </conditionalFormatting>
  <hyperlinks>
    <hyperlink ref="A4" location="INDICE!A8" display="VOLVER AL INDICE" xr:uid="{5B4F4339-6F28-434B-BC2F-ACC9CFA39BEC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activeCell="D23" sqref="D23"/>
      <selection pane="topRight" activeCell="D23" sqref="D23"/>
      <selection pane="bottomLeft" activeCell="D23" sqref="D23"/>
      <selection pane="bottomRight" activeCell="B18" sqref="B18"/>
    </sheetView>
  </sheetViews>
  <sheetFormatPr baseColWidth="10" defaultColWidth="14.42578125" defaultRowHeight="15" customHeight="1" x14ac:dyDescent="0.2"/>
  <cols>
    <col min="1" max="1" width="10.5703125" style="386" customWidth="1"/>
    <col min="2" max="11" width="18.7109375" style="386" customWidth="1"/>
    <col min="12" max="12" width="16.42578125" style="386" customWidth="1"/>
    <col min="13" max="26" width="11.42578125" style="386" customWidth="1"/>
    <col min="27" max="16384" width="14.42578125" style="386"/>
  </cols>
  <sheetData>
    <row r="1" spans="1:26" s="132" customFormat="1" ht="3" customHeight="1" x14ac:dyDescent="0.2">
      <c r="A1" s="29"/>
      <c r="B1" s="30"/>
      <c r="C1" s="30"/>
      <c r="D1" s="30"/>
      <c r="E1" s="30"/>
      <c r="F1" s="358"/>
      <c r="G1" s="359"/>
      <c r="H1" s="30"/>
      <c r="I1" s="30"/>
      <c r="J1" s="30"/>
      <c r="K1" s="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26" s="132" customFormat="1" ht="11.25" x14ac:dyDescent="0.2">
      <c r="A2" s="120" t="s">
        <v>14</v>
      </c>
      <c r="B2" s="357" t="s">
        <v>216</v>
      </c>
      <c r="C2" s="310"/>
      <c r="D2" s="310"/>
      <c r="E2" s="310"/>
      <c r="F2" s="360"/>
      <c r="G2" s="361" t="s">
        <v>217</v>
      </c>
      <c r="H2" s="310"/>
      <c r="I2" s="310"/>
      <c r="J2" s="310"/>
      <c r="K2" s="31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26" s="132" customFormat="1" ht="12.75" customHeight="1" x14ac:dyDescent="0.2">
      <c r="A3" s="120" t="s">
        <v>17</v>
      </c>
      <c r="B3" s="357" t="s">
        <v>186</v>
      </c>
      <c r="C3" s="310"/>
      <c r="D3" s="310"/>
      <c r="E3" s="310"/>
      <c r="F3" s="360"/>
      <c r="G3" s="361" t="s">
        <v>186</v>
      </c>
      <c r="H3" s="310"/>
      <c r="I3" s="310"/>
      <c r="J3" s="310"/>
      <c r="K3" s="31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26" s="132" customFormat="1" ht="3" customHeight="1" x14ac:dyDescent="0.2">
      <c r="A4" s="29"/>
      <c r="B4" s="36"/>
      <c r="C4" s="36"/>
      <c r="D4" s="36"/>
      <c r="E4" s="36"/>
      <c r="F4" s="362"/>
      <c r="G4" s="281"/>
      <c r="H4" s="36"/>
      <c r="I4" s="36"/>
      <c r="J4" s="36"/>
      <c r="K4" s="37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s="132" customFormat="1" ht="22.5" x14ac:dyDescent="0.2">
      <c r="A5" s="296" t="s">
        <v>185</v>
      </c>
      <c r="B5" s="154"/>
      <c r="C5" s="155"/>
      <c r="D5" s="155"/>
      <c r="E5" s="155"/>
      <c r="F5" s="363"/>
      <c r="G5" s="364"/>
      <c r="H5" s="155"/>
      <c r="I5" s="155"/>
      <c r="J5" s="155"/>
      <c r="K5" s="156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26" s="132" customFormat="1" ht="3" customHeight="1" x14ac:dyDescent="0.2">
      <c r="A6" s="123"/>
      <c r="B6" s="157"/>
      <c r="C6" s="157"/>
      <c r="D6" s="157"/>
      <c r="E6" s="157"/>
      <c r="F6" s="365"/>
      <c r="G6" s="366"/>
      <c r="H6" s="157"/>
      <c r="I6" s="157"/>
      <c r="J6" s="157"/>
      <c r="K6" s="158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 spans="1:26" s="354" customFormat="1" ht="22.5" x14ac:dyDescent="0.2">
      <c r="A7" s="350" t="s">
        <v>36</v>
      </c>
      <c r="B7" s="368" t="s">
        <v>37</v>
      </c>
      <c r="C7" s="369" t="s">
        <v>37</v>
      </c>
      <c r="D7" s="369" t="s">
        <v>37</v>
      </c>
      <c r="E7" s="369" t="s">
        <v>37</v>
      </c>
      <c r="F7" s="370" t="s">
        <v>37</v>
      </c>
      <c r="G7" s="380" t="s">
        <v>56</v>
      </c>
      <c r="H7" s="369" t="s">
        <v>56</v>
      </c>
      <c r="I7" s="369" t="s">
        <v>56</v>
      </c>
      <c r="J7" s="369" t="s">
        <v>56</v>
      </c>
      <c r="K7" s="381" t="s">
        <v>56</v>
      </c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</row>
    <row r="8" spans="1:26" s="354" customFormat="1" ht="12.75" customHeight="1" x14ac:dyDescent="0.2">
      <c r="A8" s="355"/>
      <c r="B8" s="371" t="s">
        <v>57</v>
      </c>
      <c r="C8" s="317"/>
      <c r="D8" s="317"/>
      <c r="E8" s="317"/>
      <c r="F8" s="318"/>
      <c r="G8" s="382" t="s">
        <v>57</v>
      </c>
      <c r="H8" s="317"/>
      <c r="I8" s="317"/>
      <c r="J8" s="317"/>
      <c r="K8" s="335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</row>
    <row r="9" spans="1:26" s="354" customFormat="1" ht="33.75" customHeight="1" x14ac:dyDescent="0.2">
      <c r="A9" s="458" t="s">
        <v>38</v>
      </c>
      <c r="B9" s="368" t="s">
        <v>58</v>
      </c>
      <c r="C9" s="369" t="s">
        <v>59</v>
      </c>
      <c r="D9" s="369" t="s">
        <v>60</v>
      </c>
      <c r="E9" s="369" t="s">
        <v>188</v>
      </c>
      <c r="F9" s="370" t="s">
        <v>61</v>
      </c>
      <c r="G9" s="380" t="s">
        <v>58</v>
      </c>
      <c r="H9" s="369" t="s">
        <v>59</v>
      </c>
      <c r="I9" s="369" t="s">
        <v>60</v>
      </c>
      <c r="J9" s="369" t="s">
        <v>189</v>
      </c>
      <c r="K9" s="381" t="s">
        <v>61</v>
      </c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s="132" customFormat="1" ht="12.75" customHeight="1" x14ac:dyDescent="0.2">
      <c r="A10" s="452">
        <v>2010</v>
      </c>
      <c r="B10" s="453">
        <f>SUM('1.2'!$B$10:$D$10)</f>
        <v>65004.36</v>
      </c>
      <c r="C10" s="482">
        <f>'1.2'!$E$10</f>
        <v>1271961.1399999999</v>
      </c>
      <c r="D10" s="482">
        <f>'1.2'!$H$10</f>
        <v>4831088.16</v>
      </c>
      <c r="E10" s="454">
        <f>'1.2'!$F$10+'1.2'!$G$10+'1.2'!$I$10+'1.2'!$J$10+'1.2'!$K$10+'1.2'!$L$10+'1.2'!$M$10+'1.2'!$N$10+'1.2'!$O$10+'1.2'!$P$10+'1.2'!$Q$10+'1.2'!$R$10</f>
        <v>2139050.0699999998</v>
      </c>
      <c r="F10" s="455">
        <f t="shared" ref="F10:F17" si="0">SUM(B10:E10)</f>
        <v>8307103.7300000004</v>
      </c>
      <c r="G10" s="456">
        <f>SUM('1.4'!B10:D10)</f>
        <v>33</v>
      </c>
      <c r="H10" s="482">
        <f>'1.4'!E10</f>
        <v>692</v>
      </c>
      <c r="I10" s="482">
        <f>'1.4'!H10</f>
        <v>5334</v>
      </c>
      <c r="J10" s="454">
        <f>'1.4'!F10+'1.4'!G10+'1.4'!I10+'1.4'!J10+'1.4'!K10+'1.4'!L10+'1.4'!M10+'1.4'!N10+'1.4'!O10+'1.4'!P10+'1.4'!Q10+'1.4'!R10</f>
        <v>4422</v>
      </c>
      <c r="K10" s="457">
        <f t="shared" ref="K10:K17" si="1">SUM(G10:J10)</f>
        <v>10481</v>
      </c>
      <c r="L10" s="159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s="132" customFormat="1" ht="12.75" customHeight="1" x14ac:dyDescent="0.2">
      <c r="A11" s="142">
        <v>2011</v>
      </c>
      <c r="B11" s="372">
        <f>SUM('1.2'!B11:D11)</f>
        <v>17587.146597658</v>
      </c>
      <c r="C11" s="481">
        <f>'1.2'!E11</f>
        <v>2139730.8319479898</v>
      </c>
      <c r="D11" s="481">
        <f>'1.2'!H11</f>
        <v>7890058.6272860775</v>
      </c>
      <c r="E11" s="373">
        <f>'1.2'!F11+'1.2'!G11+'1.2'!I11+'1.2'!J11+'1.2'!K11+'1.2'!L11+'1.2'!M11+'1.2'!N11+'1.2'!O11+'1.2'!P11+'1.2'!Q11+'1.2'!R11</f>
        <v>3705520.8546840968</v>
      </c>
      <c r="F11" s="374">
        <f t="shared" si="0"/>
        <v>13752897.460515823</v>
      </c>
      <c r="G11" s="383">
        <f>SUM('1.4'!B11:D11)</f>
        <v>40</v>
      </c>
      <c r="H11" s="481">
        <f>'1.4'!E11</f>
        <v>748</v>
      </c>
      <c r="I11" s="481">
        <f>'1.4'!H11</f>
        <v>6482</v>
      </c>
      <c r="J11" s="373">
        <f>'1.4'!F11+'1.4'!G11+'1.4'!I11+'1.4'!J11+'1.4'!K11+'1.4'!L11+'1.4'!M11+'1.4'!N11+'1.4'!O11+'1.4'!P11+'1.4'!Q11+'1.4'!R11</f>
        <v>5405</v>
      </c>
      <c r="K11" s="384">
        <f t="shared" si="1"/>
        <v>12675</v>
      </c>
      <c r="L11" s="159"/>
      <c r="M11" s="160"/>
      <c r="N11" s="160"/>
      <c r="O11" s="160"/>
      <c r="P11" s="160"/>
      <c r="Q11" s="160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s="132" customFormat="1" ht="12.75" customHeight="1" x14ac:dyDescent="0.2">
      <c r="A12" s="142">
        <v>2012</v>
      </c>
      <c r="B12" s="372">
        <f>SUM('1.2'!B12:D12)</f>
        <v>41446.94182</v>
      </c>
      <c r="C12" s="481">
        <f>'1.2'!E12</f>
        <v>1726128.7809758</v>
      </c>
      <c r="D12" s="481">
        <f>'1.2'!H12</f>
        <v>8090045.12663035</v>
      </c>
      <c r="E12" s="373">
        <f>'1.2'!F12+'1.2'!G12+'1.2'!I12+'1.2'!J12+'1.2'!K12+'1.2'!L12+'1.2'!M12+'1.2'!N12+'1.2'!O12+'1.2'!P12+'1.2'!Q12+'1.2'!R12</f>
        <v>4497603.115846606</v>
      </c>
      <c r="F12" s="374">
        <f t="shared" si="0"/>
        <v>14355223.965272756</v>
      </c>
      <c r="G12" s="383">
        <f>SUM('1.4'!B12:D12)</f>
        <v>38</v>
      </c>
      <c r="H12" s="481">
        <f>'1.4'!E12</f>
        <v>730</v>
      </c>
      <c r="I12" s="481">
        <f>'1.4'!H12</f>
        <v>6788</v>
      </c>
      <c r="J12" s="373">
        <f>'1.4'!F12+'1.4'!G12+'1.4'!I12+'1.4'!J12+'1.4'!K12+'1.4'!L12+'1.4'!M12+'1.4'!N12+'1.4'!O12+'1.4'!P12+'1.4'!Q12+'1.4'!R12</f>
        <v>4938</v>
      </c>
      <c r="K12" s="384">
        <f t="shared" si="1"/>
        <v>12494</v>
      </c>
      <c r="L12" s="159"/>
      <c r="M12" s="160"/>
      <c r="N12" s="160"/>
      <c r="O12" s="160"/>
      <c r="P12" s="160"/>
      <c r="Q12" s="160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s="132" customFormat="1" ht="12.75" customHeight="1" x14ac:dyDescent="0.2">
      <c r="A13" s="142">
        <v>2013</v>
      </c>
      <c r="B13" s="372">
        <f>SUM('1.2'!B13:D13)</f>
        <v>26526.750899999999</v>
      </c>
      <c r="C13" s="481">
        <f>'1.2'!E13</f>
        <v>2041772.1745890006</v>
      </c>
      <c r="D13" s="481">
        <f>'1.2'!H13</f>
        <v>12186207.545661416</v>
      </c>
      <c r="E13" s="373">
        <f>'1.2'!F13+'1.2'!G13+'1.2'!I13+'1.2'!J13+'1.2'!K13+'1.2'!L13+'1.2'!M13+'1.2'!N13+'1.2'!O13+'1.2'!P13+'1.2'!Q13+'1.2'!R13</f>
        <v>5743606.5533663891</v>
      </c>
      <c r="F13" s="374">
        <f t="shared" si="0"/>
        <v>19998113.024516806</v>
      </c>
      <c r="G13" s="383">
        <f>SUM('1.4'!B13:D13)</f>
        <v>32</v>
      </c>
      <c r="H13" s="481">
        <f>'1.4'!E13</f>
        <v>737</v>
      </c>
      <c r="I13" s="481">
        <f>'1.4'!H13</f>
        <v>7072</v>
      </c>
      <c r="J13" s="373">
        <f>'1.4'!F13+'1.4'!G13+'1.4'!I13+'1.4'!J13+'1.4'!K13+'1.4'!L13+'1.4'!M13+'1.4'!N13+'1.4'!O13+'1.4'!P13+'1.4'!Q13+'1.4'!R13</f>
        <v>4336</v>
      </c>
      <c r="K13" s="384">
        <f t="shared" si="1"/>
        <v>12177</v>
      </c>
      <c r="L13" s="159"/>
      <c r="M13" s="160"/>
      <c r="N13" s="160"/>
      <c r="O13" s="160"/>
      <c r="P13" s="160"/>
      <c r="Q13" s="160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s="132" customFormat="1" ht="12.75" customHeight="1" x14ac:dyDescent="0.2">
      <c r="A14" s="142">
        <v>2014</v>
      </c>
      <c r="B14" s="372">
        <f>SUM('1.2'!B14:D14)</f>
        <v>67510.016340000002</v>
      </c>
      <c r="C14" s="481">
        <f>'1.2'!E14</f>
        <v>2690740.9370669997</v>
      </c>
      <c r="D14" s="481">
        <f>'1.2'!H14</f>
        <v>15229342.840789903</v>
      </c>
      <c r="E14" s="373">
        <f>'1.2'!F14+'1.2'!G14+'1.2'!I14+'1.2'!J14+'1.2'!K14+'1.2'!L14+'1.2'!M14+'1.2'!N14+'1.2'!O14+'1.2'!P14+'1.2'!Q14+'1.2'!R14</f>
        <v>7299494.8493284425</v>
      </c>
      <c r="F14" s="374">
        <f t="shared" si="0"/>
        <v>25287088.643525347</v>
      </c>
      <c r="G14" s="383">
        <f>SUM('1.4'!B14:D14)</f>
        <v>31</v>
      </c>
      <c r="H14" s="481">
        <f>'1.4'!E14</f>
        <v>748</v>
      </c>
      <c r="I14" s="481">
        <f>'1.4'!H14</f>
        <v>7253</v>
      </c>
      <c r="J14" s="373">
        <f>'1.4'!F14+'1.4'!G14+'1.4'!I14+'1.4'!J14+'1.4'!K14+'1.4'!L14+'1.4'!M14+'1.4'!N14+'1.4'!O14+'1.4'!P14+'1.4'!Q14+'1.4'!R14</f>
        <v>4313</v>
      </c>
      <c r="K14" s="384">
        <f t="shared" si="1"/>
        <v>12345</v>
      </c>
      <c r="L14" s="159"/>
      <c r="M14" s="160"/>
      <c r="N14" s="160"/>
      <c r="O14" s="160"/>
      <c r="P14" s="160"/>
      <c r="Q14" s="160"/>
      <c r="R14" s="160"/>
      <c r="S14" s="160"/>
      <c r="T14" s="160"/>
      <c r="U14" s="160"/>
      <c r="V14" s="147"/>
      <c r="W14" s="147"/>
      <c r="X14" s="147"/>
      <c r="Y14" s="147"/>
      <c r="Z14" s="147"/>
    </row>
    <row r="15" spans="1:26" s="132" customFormat="1" ht="12.75" customHeight="1" x14ac:dyDescent="0.2">
      <c r="A15" s="142">
        <v>2015</v>
      </c>
      <c r="B15" s="372">
        <f>SUM('1.2'!B15:D15)</f>
        <v>81464.243850000013</v>
      </c>
      <c r="C15" s="481">
        <f>'1.2'!E15</f>
        <v>3179260.5777157396</v>
      </c>
      <c r="D15" s="483">
        <f>'1.2'!H15</f>
        <v>19501727.506477319</v>
      </c>
      <c r="E15" s="375">
        <f>'1.2'!F15+'1.2'!G15+'1.2'!I15+'1.2'!J15+'1.2'!K15+'1.2'!L15+'1.2'!M15+'1.2'!N15+'1.2'!O15+'1.2'!P15+'1.2'!Q15+'1.2'!R15</f>
        <v>9845892.4762937557</v>
      </c>
      <c r="F15" s="376">
        <f t="shared" si="0"/>
        <v>32608344.804336816</v>
      </c>
      <c r="G15" s="383">
        <f>SUM('1.4'!B15:D15)</f>
        <v>23</v>
      </c>
      <c r="H15" s="481">
        <f>'1.4'!E15</f>
        <v>679</v>
      </c>
      <c r="I15" s="481">
        <f>'1.4'!H15</f>
        <v>7028</v>
      </c>
      <c r="J15" s="373">
        <f>'1.4'!F15+'1.4'!G15+'1.4'!I15+'1.4'!J15+'1.4'!K15+'1.4'!L15+'1.4'!M15+'1.4'!N15+'1.4'!O15+'1.4'!P15+'1.4'!Q15+'1.4'!R15</f>
        <v>3897</v>
      </c>
      <c r="K15" s="384">
        <f t="shared" si="1"/>
        <v>11627</v>
      </c>
      <c r="L15" s="159"/>
      <c r="M15" s="160"/>
      <c r="N15" s="160"/>
      <c r="O15" s="160"/>
      <c r="P15" s="160"/>
      <c r="Q15" s="160"/>
      <c r="R15" s="160"/>
      <c r="S15" s="160"/>
      <c r="T15" s="160"/>
      <c r="U15" s="160"/>
      <c r="V15" s="147"/>
      <c r="W15" s="147"/>
      <c r="X15" s="147"/>
      <c r="Y15" s="147"/>
      <c r="Z15" s="147"/>
    </row>
    <row r="16" spans="1:26" s="132" customFormat="1" ht="12.75" customHeight="1" x14ac:dyDescent="0.2">
      <c r="A16" s="142">
        <v>2016</v>
      </c>
      <c r="B16" s="372">
        <f>SUM('1.2'!B16:D16)</f>
        <v>121503.19897000001</v>
      </c>
      <c r="C16" s="481">
        <f>'1.2'!E16</f>
        <v>3316505.4276199974</v>
      </c>
      <c r="D16" s="483">
        <f>'1.2'!H16</f>
        <v>24288777.113621093</v>
      </c>
      <c r="E16" s="375">
        <f>'1.2'!F16+'1.2'!G16+'1.2'!I16+'1.2'!J16+'1.2'!K16+'1.2'!L16+'1.2'!M16+'1.2'!N16+'1.2'!O16+'1.2'!P16+'1.2'!Q16+'1.2'!R16</f>
        <v>13948758.793470463</v>
      </c>
      <c r="F16" s="376">
        <f t="shared" si="0"/>
        <v>41675544.533681557</v>
      </c>
      <c r="G16" s="383">
        <f>SUM('1.4'!B16:D16)</f>
        <v>22</v>
      </c>
      <c r="H16" s="481">
        <f>'1.4'!E16</f>
        <v>583</v>
      </c>
      <c r="I16" s="481">
        <f>'1.4'!H16</f>
        <v>6377</v>
      </c>
      <c r="J16" s="373">
        <f>'1.4'!F16+'1.4'!G16+'1.4'!I16+'1.4'!J16+'1.4'!K16+'1.4'!L16+'1.4'!M16+'1.4'!N16+'1.4'!O16+'1.4'!P16+'1.4'!Q16+'1.4'!R16</f>
        <v>3349</v>
      </c>
      <c r="K16" s="384">
        <f t="shared" si="1"/>
        <v>10331</v>
      </c>
      <c r="L16" s="159"/>
      <c r="M16" s="160"/>
      <c r="N16" s="160"/>
      <c r="O16" s="160"/>
      <c r="P16" s="160"/>
      <c r="Q16" s="160"/>
      <c r="R16" s="160"/>
      <c r="S16" s="160"/>
      <c r="T16" s="160"/>
      <c r="U16" s="160"/>
      <c r="V16" s="147"/>
      <c r="W16" s="147"/>
      <c r="X16" s="147"/>
      <c r="Y16" s="147"/>
      <c r="Z16" s="147"/>
    </row>
    <row r="17" spans="1:26" s="132" customFormat="1" ht="12.75" customHeight="1" x14ac:dyDescent="0.2">
      <c r="A17" s="142">
        <v>2017</v>
      </c>
      <c r="B17" s="372">
        <f>SUM('1.2'!B17:D17)</f>
        <v>112189.99684000001</v>
      </c>
      <c r="C17" s="481">
        <f>'1.2'!E17</f>
        <v>4107670.2530279951</v>
      </c>
      <c r="D17" s="483">
        <f>'1.2'!H17</f>
        <v>29678995.750987064</v>
      </c>
      <c r="E17" s="375">
        <f>'1.2'!F17+'1.2'!G17+'1.2'!I17+'1.2'!J17+'1.2'!K17+'1.2'!L17+'1.2'!M17+'1.2'!N17+'1.2'!O17+'1.2'!P17+'1.2'!Q17+'1.2'!R17</f>
        <v>17546459.616491809</v>
      </c>
      <c r="F17" s="376">
        <f t="shared" si="0"/>
        <v>51445315.617346868</v>
      </c>
      <c r="G17" s="383">
        <f>SUM('1.4'!B17:D17)</f>
        <v>21</v>
      </c>
      <c r="H17" s="481">
        <f>'1.4'!E17</f>
        <v>578</v>
      </c>
      <c r="I17" s="481">
        <f>'1.4'!H17</f>
        <v>6326</v>
      </c>
      <c r="J17" s="373">
        <f>'1.4'!F17+'1.4'!G17+'1.4'!I17+'1.4'!J17+'1.4'!K17+'1.4'!L17+'1.4'!M17+'1.4'!N17+'1.4'!O17+'1.4'!P17+'1.4'!Q17+'1.4'!R17</f>
        <v>3282</v>
      </c>
      <c r="K17" s="384">
        <f t="shared" si="1"/>
        <v>10207</v>
      </c>
      <c r="L17" s="159"/>
      <c r="M17" s="160"/>
      <c r="N17" s="160"/>
      <c r="O17" s="160"/>
      <c r="P17" s="160"/>
      <c r="Q17" s="160"/>
      <c r="R17" s="160"/>
      <c r="S17" s="160"/>
      <c r="T17" s="160"/>
      <c r="U17" s="160"/>
      <c r="V17" s="147"/>
      <c r="W17" s="147"/>
      <c r="X17" s="147"/>
      <c r="Y17" s="147"/>
      <c r="Z17" s="147"/>
    </row>
    <row r="18" spans="1:26" s="132" customFormat="1" ht="12.75" customHeight="1" x14ac:dyDescent="0.2">
      <c r="A18" s="142">
        <v>2018</v>
      </c>
      <c r="B18" s="377" t="e">
        <v>#N/A</v>
      </c>
      <c r="C18" s="378" t="e">
        <v>#N/A</v>
      </c>
      <c r="D18" s="378" t="e">
        <v>#N/A</v>
      </c>
      <c r="E18" s="378" t="e">
        <v>#N/A</v>
      </c>
      <c r="F18" s="379" t="e">
        <v>#N/A</v>
      </c>
      <c r="G18" s="385" t="e">
        <v>#N/A</v>
      </c>
      <c r="H18" s="378" t="e">
        <v>#N/A</v>
      </c>
      <c r="I18" s="378" t="e">
        <v>#N/A</v>
      </c>
      <c r="J18" s="378" t="e">
        <v>#N/A</v>
      </c>
      <c r="K18" s="387" t="e">
        <v>#N/A</v>
      </c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s="132" customFormat="1" ht="12.75" customHeight="1" x14ac:dyDescent="0.2">
      <c r="A19" s="142">
        <v>2019</v>
      </c>
      <c r="B19" s="377" t="e">
        <v>#N/A</v>
      </c>
      <c r="C19" s="378" t="e">
        <v>#N/A</v>
      </c>
      <c r="D19" s="378" t="e">
        <v>#N/A</v>
      </c>
      <c r="E19" s="378" t="e">
        <v>#N/A</v>
      </c>
      <c r="F19" s="379" t="e">
        <v>#N/A</v>
      </c>
      <c r="G19" s="385" t="e">
        <v>#N/A</v>
      </c>
      <c r="H19" s="378" t="e">
        <v>#N/A</v>
      </c>
      <c r="I19" s="378" t="e">
        <v>#N/A</v>
      </c>
      <c r="J19" s="378" t="e">
        <v>#N/A</v>
      </c>
      <c r="K19" s="387" t="e">
        <v>#N/A</v>
      </c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s="132" customFormat="1" ht="12.75" customHeight="1" x14ac:dyDescent="0.2">
      <c r="A20" s="142">
        <v>2020</v>
      </c>
      <c r="B20" s="377" t="e">
        <v>#N/A</v>
      </c>
      <c r="C20" s="378" t="e">
        <v>#N/A</v>
      </c>
      <c r="D20" s="378" t="e">
        <v>#N/A</v>
      </c>
      <c r="E20" s="378" t="e">
        <v>#N/A</v>
      </c>
      <c r="F20" s="379" t="e">
        <v>#N/A</v>
      </c>
      <c r="G20" s="385" t="e">
        <v>#N/A</v>
      </c>
      <c r="H20" s="378" t="e">
        <v>#N/A</v>
      </c>
      <c r="I20" s="378" t="e">
        <v>#N/A</v>
      </c>
      <c r="J20" s="378" t="e">
        <v>#N/A</v>
      </c>
      <c r="K20" s="387" t="e">
        <v>#N/A</v>
      </c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s="132" customFormat="1" ht="12.75" customHeight="1" x14ac:dyDescent="0.2">
      <c r="A21" s="142">
        <v>2021</v>
      </c>
      <c r="B21" s="377" t="e">
        <v>#N/A</v>
      </c>
      <c r="C21" s="378" t="e">
        <v>#N/A</v>
      </c>
      <c r="D21" s="378" t="e">
        <v>#N/A</v>
      </c>
      <c r="E21" s="378" t="e">
        <v>#N/A</v>
      </c>
      <c r="F21" s="379" t="e">
        <v>#N/A</v>
      </c>
      <c r="G21" s="385" t="e">
        <v>#N/A</v>
      </c>
      <c r="H21" s="378" t="e">
        <v>#N/A</v>
      </c>
      <c r="I21" s="378" t="e">
        <v>#N/A</v>
      </c>
      <c r="J21" s="378" t="e">
        <v>#N/A</v>
      </c>
      <c r="K21" s="387" t="e">
        <v>#N/A</v>
      </c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s="132" customFormat="1" ht="12.75" customHeight="1" x14ac:dyDescent="0.2">
      <c r="A22" s="142">
        <v>2022</v>
      </c>
      <c r="B22" s="377" t="e">
        <v>#N/A</v>
      </c>
      <c r="C22" s="378" t="e">
        <v>#N/A</v>
      </c>
      <c r="D22" s="378" t="e">
        <v>#N/A</v>
      </c>
      <c r="E22" s="378" t="e">
        <v>#N/A</v>
      </c>
      <c r="F22" s="379" t="e">
        <v>#N/A</v>
      </c>
      <c r="G22" s="385" t="e">
        <v>#N/A</v>
      </c>
      <c r="H22" s="378" t="e">
        <v>#N/A</v>
      </c>
      <c r="I22" s="378" t="e">
        <v>#N/A</v>
      </c>
      <c r="J22" s="378" t="e">
        <v>#N/A</v>
      </c>
      <c r="K22" s="387" t="e">
        <v>#N/A</v>
      </c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s="132" customFormat="1" ht="12.75" customHeight="1" x14ac:dyDescent="0.2">
      <c r="A23" s="142">
        <v>2023</v>
      </c>
      <c r="B23" s="377" t="e">
        <v>#N/A</v>
      </c>
      <c r="C23" s="378" t="e">
        <v>#N/A</v>
      </c>
      <c r="D23" s="378" t="e">
        <v>#N/A</v>
      </c>
      <c r="E23" s="378" t="e">
        <v>#N/A</v>
      </c>
      <c r="F23" s="379" t="e">
        <v>#N/A</v>
      </c>
      <c r="G23" s="385" t="e">
        <v>#N/A</v>
      </c>
      <c r="H23" s="378" t="e">
        <v>#N/A</v>
      </c>
      <c r="I23" s="378" t="e">
        <v>#N/A</v>
      </c>
      <c r="J23" s="378" t="e">
        <v>#N/A</v>
      </c>
      <c r="K23" s="387" t="e">
        <v>#N/A</v>
      </c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s="132" customFormat="1" ht="12.75" customHeight="1" x14ac:dyDescent="0.2">
      <c r="A24" s="142">
        <v>2024</v>
      </c>
      <c r="B24" s="377" t="e">
        <v>#N/A</v>
      </c>
      <c r="C24" s="378" t="e">
        <v>#N/A</v>
      </c>
      <c r="D24" s="378" t="e">
        <v>#N/A</v>
      </c>
      <c r="E24" s="378" t="e">
        <v>#N/A</v>
      </c>
      <c r="F24" s="379" t="e">
        <v>#N/A</v>
      </c>
      <c r="G24" s="385" t="e">
        <v>#N/A</v>
      </c>
      <c r="H24" s="378" t="e">
        <v>#N/A</v>
      </c>
      <c r="I24" s="378" t="e">
        <v>#N/A</v>
      </c>
      <c r="J24" s="378" t="e">
        <v>#N/A</v>
      </c>
      <c r="K24" s="387" t="e">
        <v>#N/A</v>
      </c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s="132" customFormat="1" ht="12.75" customHeight="1" x14ac:dyDescent="0.2">
      <c r="A25" s="142">
        <v>2025</v>
      </c>
      <c r="B25" s="377" t="e">
        <v>#N/A</v>
      </c>
      <c r="C25" s="378" t="e">
        <v>#N/A</v>
      </c>
      <c r="D25" s="378" t="e">
        <v>#N/A</v>
      </c>
      <c r="E25" s="378" t="e">
        <v>#N/A</v>
      </c>
      <c r="F25" s="379" t="e">
        <v>#N/A</v>
      </c>
      <c r="G25" s="385" t="e">
        <v>#N/A</v>
      </c>
      <c r="H25" s="378" t="e">
        <v>#N/A</v>
      </c>
      <c r="I25" s="378" t="e">
        <v>#N/A</v>
      </c>
      <c r="J25" s="378" t="e">
        <v>#N/A</v>
      </c>
      <c r="K25" s="387" t="e">
        <v>#N/A</v>
      </c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s="132" customFormat="1" ht="12.75" customHeight="1" x14ac:dyDescent="0.2">
      <c r="A26" s="142">
        <v>2026</v>
      </c>
      <c r="B26" s="377" t="e">
        <v>#N/A</v>
      </c>
      <c r="C26" s="378" t="e">
        <v>#N/A</v>
      </c>
      <c r="D26" s="378" t="e">
        <v>#N/A</v>
      </c>
      <c r="E26" s="378" t="e">
        <v>#N/A</v>
      </c>
      <c r="F26" s="379" t="e">
        <v>#N/A</v>
      </c>
      <c r="G26" s="385" t="e">
        <v>#N/A</v>
      </c>
      <c r="H26" s="378" t="e">
        <v>#N/A</v>
      </c>
      <c r="I26" s="378" t="e">
        <v>#N/A</v>
      </c>
      <c r="J26" s="378" t="e">
        <v>#N/A</v>
      </c>
      <c r="K26" s="387" t="e">
        <v>#N/A</v>
      </c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s="132" customFormat="1" ht="12.75" customHeight="1" x14ac:dyDescent="0.2">
      <c r="A27" s="142">
        <v>2027</v>
      </c>
      <c r="B27" s="377" t="e">
        <v>#N/A</v>
      </c>
      <c r="C27" s="378" t="e">
        <v>#N/A</v>
      </c>
      <c r="D27" s="378" t="e">
        <v>#N/A</v>
      </c>
      <c r="E27" s="378" t="e">
        <v>#N/A</v>
      </c>
      <c r="F27" s="379" t="e">
        <v>#N/A</v>
      </c>
      <c r="G27" s="385" t="e">
        <v>#N/A</v>
      </c>
      <c r="H27" s="378" t="e">
        <v>#N/A</v>
      </c>
      <c r="I27" s="378" t="e">
        <v>#N/A</v>
      </c>
      <c r="J27" s="378" t="e">
        <v>#N/A</v>
      </c>
      <c r="K27" s="387" t="e">
        <v>#N/A</v>
      </c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s="132" customFormat="1" ht="12.75" customHeight="1" x14ac:dyDescent="0.2">
      <c r="A28" s="142">
        <v>2028</v>
      </c>
      <c r="B28" s="377" t="e">
        <v>#N/A</v>
      </c>
      <c r="C28" s="378" t="e">
        <v>#N/A</v>
      </c>
      <c r="D28" s="378" t="e">
        <v>#N/A</v>
      </c>
      <c r="E28" s="378" t="e">
        <v>#N/A</v>
      </c>
      <c r="F28" s="379" t="e">
        <v>#N/A</v>
      </c>
      <c r="G28" s="385" t="e">
        <v>#N/A</v>
      </c>
      <c r="H28" s="378" t="e">
        <v>#N/A</v>
      </c>
      <c r="I28" s="378" t="e">
        <v>#N/A</v>
      </c>
      <c r="J28" s="378" t="e">
        <v>#N/A</v>
      </c>
      <c r="K28" s="387" t="e">
        <v>#N/A</v>
      </c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s="132" customFormat="1" ht="12.75" customHeight="1" x14ac:dyDescent="0.2">
      <c r="A29" s="142">
        <v>2029</v>
      </c>
      <c r="B29" s="377" t="e">
        <v>#N/A</v>
      </c>
      <c r="C29" s="378" t="e">
        <v>#N/A</v>
      </c>
      <c r="D29" s="378" t="e">
        <v>#N/A</v>
      </c>
      <c r="E29" s="378" t="e">
        <v>#N/A</v>
      </c>
      <c r="F29" s="379" t="e">
        <v>#N/A</v>
      </c>
      <c r="G29" s="385" t="e">
        <v>#N/A</v>
      </c>
      <c r="H29" s="378" t="e">
        <v>#N/A</v>
      </c>
      <c r="I29" s="378" t="e">
        <v>#N/A</v>
      </c>
      <c r="J29" s="378" t="e">
        <v>#N/A</v>
      </c>
      <c r="K29" s="387" t="e">
        <v>#N/A</v>
      </c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s="132" customFormat="1" ht="12.75" customHeight="1" x14ac:dyDescent="0.2">
      <c r="A30" s="142">
        <v>2030</v>
      </c>
      <c r="B30" s="377" t="e">
        <v>#N/A</v>
      </c>
      <c r="C30" s="378" t="e">
        <v>#N/A</v>
      </c>
      <c r="D30" s="378" t="e">
        <v>#N/A</v>
      </c>
      <c r="E30" s="378" t="e">
        <v>#N/A</v>
      </c>
      <c r="F30" s="379" t="e">
        <v>#N/A</v>
      </c>
      <c r="G30" s="385" t="e">
        <v>#N/A</v>
      </c>
      <c r="H30" s="378" t="e">
        <v>#N/A</v>
      </c>
      <c r="I30" s="378" t="e">
        <v>#N/A</v>
      </c>
      <c r="J30" s="378" t="e">
        <v>#N/A</v>
      </c>
      <c r="K30" s="387" t="e">
        <v>#N/A</v>
      </c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2.75" customHeight="1" x14ac:dyDescent="0.2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 x14ac:dyDescent="0.2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 x14ac:dyDescent="0.2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 x14ac:dyDescent="0.2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 x14ac:dyDescent="0.2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 x14ac:dyDescent="0.2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 x14ac:dyDescent="0.2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 x14ac:dyDescent="0.2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 x14ac:dyDescent="0.2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 x14ac:dyDescent="0.2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 x14ac:dyDescent="0.2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 x14ac:dyDescent="0.2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 x14ac:dyDescent="0.2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 x14ac:dyDescent="0.2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 x14ac:dyDescent="0.2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 x14ac:dyDescent="0.2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 x14ac:dyDescent="0.2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 x14ac:dyDescent="0.2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 x14ac:dyDescent="0.2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 x14ac:dyDescent="0.2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 x14ac:dyDescent="0.2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 x14ac:dyDescent="0.2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 x14ac:dyDescent="0.2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 x14ac:dyDescent="0.2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 x14ac:dyDescent="0.2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 x14ac:dyDescent="0.2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 x14ac:dyDescent="0.2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 x14ac:dyDescent="0.2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 x14ac:dyDescent="0.2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 x14ac:dyDescent="0.2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 x14ac:dyDescent="0.2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 x14ac:dyDescent="0.2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 x14ac:dyDescent="0.2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 x14ac:dyDescent="0.2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 x14ac:dyDescent="0.2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 x14ac:dyDescent="0.2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 x14ac:dyDescent="0.2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 x14ac:dyDescent="0.2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 x14ac:dyDescent="0.2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 x14ac:dyDescent="0.2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 x14ac:dyDescent="0.2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 x14ac:dyDescent="0.2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 x14ac:dyDescent="0.2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 x14ac:dyDescent="0.2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 x14ac:dyDescent="0.2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 x14ac:dyDescent="0.2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 x14ac:dyDescent="0.2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 x14ac:dyDescent="0.2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 x14ac:dyDescent="0.2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 x14ac:dyDescent="0.2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 x14ac:dyDescent="0.2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 x14ac:dyDescent="0.2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 x14ac:dyDescent="0.2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 x14ac:dyDescent="0.2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 x14ac:dyDescent="0.2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 x14ac:dyDescent="0.2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 x14ac:dyDescent="0.2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 x14ac:dyDescent="0.2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 x14ac:dyDescent="0.2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 x14ac:dyDescent="0.2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 x14ac:dyDescent="0.2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 x14ac:dyDescent="0.2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 x14ac:dyDescent="0.2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 x14ac:dyDescent="0.2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 x14ac:dyDescent="0.2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 x14ac:dyDescent="0.2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 x14ac:dyDescent="0.2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 x14ac:dyDescent="0.2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 x14ac:dyDescent="0.2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 x14ac:dyDescent="0.2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 x14ac:dyDescent="0.2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 x14ac:dyDescent="0.2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 x14ac:dyDescent="0.2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 x14ac:dyDescent="0.2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 x14ac:dyDescent="0.2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 x14ac:dyDescent="0.2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 x14ac:dyDescent="0.2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 x14ac:dyDescent="0.2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 x14ac:dyDescent="0.2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 x14ac:dyDescent="0.2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 x14ac:dyDescent="0.2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 x14ac:dyDescent="0.2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 x14ac:dyDescent="0.2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 x14ac:dyDescent="0.2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 x14ac:dyDescent="0.2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 x14ac:dyDescent="0.2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 x14ac:dyDescent="0.2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 x14ac:dyDescent="0.2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 x14ac:dyDescent="0.2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 x14ac:dyDescent="0.2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 x14ac:dyDescent="0.2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 x14ac:dyDescent="0.2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 x14ac:dyDescent="0.2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 x14ac:dyDescent="0.2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 x14ac:dyDescent="0.2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 x14ac:dyDescent="0.2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 x14ac:dyDescent="0.2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 x14ac:dyDescent="0.2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 x14ac:dyDescent="0.2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 x14ac:dyDescent="0.2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 x14ac:dyDescent="0.2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 x14ac:dyDescent="0.2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 x14ac:dyDescent="0.2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 x14ac:dyDescent="0.2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 x14ac:dyDescent="0.2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 x14ac:dyDescent="0.2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 x14ac:dyDescent="0.2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 x14ac:dyDescent="0.2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 x14ac:dyDescent="0.2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 x14ac:dyDescent="0.2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 x14ac:dyDescent="0.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 x14ac:dyDescent="0.2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 x14ac:dyDescent="0.2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 x14ac:dyDescent="0.2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 x14ac:dyDescent="0.2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 x14ac:dyDescent="0.2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 x14ac:dyDescent="0.2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 x14ac:dyDescent="0.2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 x14ac:dyDescent="0.2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 x14ac:dyDescent="0.2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 x14ac:dyDescent="0.2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 x14ac:dyDescent="0.2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 x14ac:dyDescent="0.2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 x14ac:dyDescent="0.2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 x14ac:dyDescent="0.2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 x14ac:dyDescent="0.2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 x14ac:dyDescent="0.2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 x14ac:dyDescent="0.2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 x14ac:dyDescent="0.2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 x14ac:dyDescent="0.2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 x14ac:dyDescent="0.2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 x14ac:dyDescent="0.2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 x14ac:dyDescent="0.2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 x14ac:dyDescent="0.2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 x14ac:dyDescent="0.2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 x14ac:dyDescent="0.2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 x14ac:dyDescent="0.2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 x14ac:dyDescent="0.2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 x14ac:dyDescent="0.2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 x14ac:dyDescent="0.2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 x14ac:dyDescent="0.2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 x14ac:dyDescent="0.2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 x14ac:dyDescent="0.2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 x14ac:dyDescent="0.2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 x14ac:dyDescent="0.2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 x14ac:dyDescent="0.2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 x14ac:dyDescent="0.2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 x14ac:dyDescent="0.2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 x14ac:dyDescent="0.2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 x14ac:dyDescent="0.2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 x14ac:dyDescent="0.2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 x14ac:dyDescent="0.2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 x14ac:dyDescent="0.2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 x14ac:dyDescent="0.2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 x14ac:dyDescent="0.2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 x14ac:dyDescent="0.2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 x14ac:dyDescent="0.2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 x14ac:dyDescent="0.2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 x14ac:dyDescent="0.2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 x14ac:dyDescent="0.2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 x14ac:dyDescent="0.2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 x14ac:dyDescent="0.2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 x14ac:dyDescent="0.2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 x14ac:dyDescent="0.2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 x14ac:dyDescent="0.2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 x14ac:dyDescent="0.2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 x14ac:dyDescent="0.2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 x14ac:dyDescent="0.2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 x14ac:dyDescent="0.2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 x14ac:dyDescent="0.2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 x14ac:dyDescent="0.2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 x14ac:dyDescent="0.2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 x14ac:dyDescent="0.2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 x14ac:dyDescent="0.2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 x14ac:dyDescent="0.2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 x14ac:dyDescent="0.2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 x14ac:dyDescent="0.2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 x14ac:dyDescent="0.2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 x14ac:dyDescent="0.2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 x14ac:dyDescent="0.2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 x14ac:dyDescent="0.2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 x14ac:dyDescent="0.2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 x14ac:dyDescent="0.2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 x14ac:dyDescent="0.2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 x14ac:dyDescent="0.2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 x14ac:dyDescent="0.2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 x14ac:dyDescent="0.2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 x14ac:dyDescent="0.2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 x14ac:dyDescent="0.2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 x14ac:dyDescent="0.2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 x14ac:dyDescent="0.2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 x14ac:dyDescent="0.2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 x14ac:dyDescent="0.2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 x14ac:dyDescent="0.2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 x14ac:dyDescent="0.2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 x14ac:dyDescent="0.2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 x14ac:dyDescent="0.2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 x14ac:dyDescent="0.2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 x14ac:dyDescent="0.2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 x14ac:dyDescent="0.2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 x14ac:dyDescent="0.2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 x14ac:dyDescent="0.2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 x14ac:dyDescent="0.2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 x14ac:dyDescent="0.2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 x14ac:dyDescent="0.2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 x14ac:dyDescent="0.2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 x14ac:dyDescent="0.2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 x14ac:dyDescent="0.2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 x14ac:dyDescent="0.2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 x14ac:dyDescent="0.2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 x14ac:dyDescent="0.2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 x14ac:dyDescent="0.2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 x14ac:dyDescent="0.2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 x14ac:dyDescent="0.2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 x14ac:dyDescent="0.2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 x14ac:dyDescent="0.2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 x14ac:dyDescent="0.2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 x14ac:dyDescent="0.2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 x14ac:dyDescent="0.2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 x14ac:dyDescent="0.2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 x14ac:dyDescent="0.2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 x14ac:dyDescent="0.2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 x14ac:dyDescent="0.2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 x14ac:dyDescent="0.2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 x14ac:dyDescent="0.2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 x14ac:dyDescent="0.2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 x14ac:dyDescent="0.2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 x14ac:dyDescent="0.2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 x14ac:dyDescent="0.2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 x14ac:dyDescent="0.2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 x14ac:dyDescent="0.2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 x14ac:dyDescent="0.2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 x14ac:dyDescent="0.2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 x14ac:dyDescent="0.2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 x14ac:dyDescent="0.2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 x14ac:dyDescent="0.2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 x14ac:dyDescent="0.2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 x14ac:dyDescent="0.2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 x14ac:dyDescent="0.2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 x14ac:dyDescent="0.2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 x14ac:dyDescent="0.2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 x14ac:dyDescent="0.2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 x14ac:dyDescent="0.2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 x14ac:dyDescent="0.2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 x14ac:dyDescent="0.2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 x14ac:dyDescent="0.2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 x14ac:dyDescent="0.2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 x14ac:dyDescent="0.2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 x14ac:dyDescent="0.2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 x14ac:dyDescent="0.2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 x14ac:dyDescent="0.2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 x14ac:dyDescent="0.2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 x14ac:dyDescent="0.2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 x14ac:dyDescent="0.2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 x14ac:dyDescent="0.2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 x14ac:dyDescent="0.2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 x14ac:dyDescent="0.2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 x14ac:dyDescent="0.2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 x14ac:dyDescent="0.2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 x14ac:dyDescent="0.2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 x14ac:dyDescent="0.2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 x14ac:dyDescent="0.2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 x14ac:dyDescent="0.2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 x14ac:dyDescent="0.2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 x14ac:dyDescent="0.2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 x14ac:dyDescent="0.2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 x14ac:dyDescent="0.2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 x14ac:dyDescent="0.2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 x14ac:dyDescent="0.2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 x14ac:dyDescent="0.2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 x14ac:dyDescent="0.2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 x14ac:dyDescent="0.2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 x14ac:dyDescent="0.2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 x14ac:dyDescent="0.2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 x14ac:dyDescent="0.2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 x14ac:dyDescent="0.2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 x14ac:dyDescent="0.2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 x14ac:dyDescent="0.2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 x14ac:dyDescent="0.2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 x14ac:dyDescent="0.2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 x14ac:dyDescent="0.2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 x14ac:dyDescent="0.2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 x14ac:dyDescent="0.2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 x14ac:dyDescent="0.2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 x14ac:dyDescent="0.2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 x14ac:dyDescent="0.2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 x14ac:dyDescent="0.2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 x14ac:dyDescent="0.2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 x14ac:dyDescent="0.2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 x14ac:dyDescent="0.2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 x14ac:dyDescent="0.2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 x14ac:dyDescent="0.2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 x14ac:dyDescent="0.2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 x14ac:dyDescent="0.2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 x14ac:dyDescent="0.2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 x14ac:dyDescent="0.2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 x14ac:dyDescent="0.2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 x14ac:dyDescent="0.2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 x14ac:dyDescent="0.2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 x14ac:dyDescent="0.2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 x14ac:dyDescent="0.2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 x14ac:dyDescent="0.2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 x14ac:dyDescent="0.2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 x14ac:dyDescent="0.2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 x14ac:dyDescent="0.2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 x14ac:dyDescent="0.2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 x14ac:dyDescent="0.2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 x14ac:dyDescent="0.2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 x14ac:dyDescent="0.2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 x14ac:dyDescent="0.2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 x14ac:dyDescent="0.2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 x14ac:dyDescent="0.2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 x14ac:dyDescent="0.2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 x14ac:dyDescent="0.2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 x14ac:dyDescent="0.2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 x14ac:dyDescent="0.2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 x14ac:dyDescent="0.2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 x14ac:dyDescent="0.2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 x14ac:dyDescent="0.2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 x14ac:dyDescent="0.2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 x14ac:dyDescent="0.2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 x14ac:dyDescent="0.2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 x14ac:dyDescent="0.2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 x14ac:dyDescent="0.2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 x14ac:dyDescent="0.2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 x14ac:dyDescent="0.2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 x14ac:dyDescent="0.2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 x14ac:dyDescent="0.2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 x14ac:dyDescent="0.2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 x14ac:dyDescent="0.2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 x14ac:dyDescent="0.2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 x14ac:dyDescent="0.2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 x14ac:dyDescent="0.2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 x14ac:dyDescent="0.2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 x14ac:dyDescent="0.2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 x14ac:dyDescent="0.2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 x14ac:dyDescent="0.2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 x14ac:dyDescent="0.2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 x14ac:dyDescent="0.2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 x14ac:dyDescent="0.2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 x14ac:dyDescent="0.2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 x14ac:dyDescent="0.2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 x14ac:dyDescent="0.2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 x14ac:dyDescent="0.2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 x14ac:dyDescent="0.2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 x14ac:dyDescent="0.2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 x14ac:dyDescent="0.2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 x14ac:dyDescent="0.2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 x14ac:dyDescent="0.2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 x14ac:dyDescent="0.2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 x14ac:dyDescent="0.2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 x14ac:dyDescent="0.2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 x14ac:dyDescent="0.2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 x14ac:dyDescent="0.2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 x14ac:dyDescent="0.2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 x14ac:dyDescent="0.2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 x14ac:dyDescent="0.2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 x14ac:dyDescent="0.2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 x14ac:dyDescent="0.2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 x14ac:dyDescent="0.2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 x14ac:dyDescent="0.2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 x14ac:dyDescent="0.2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 x14ac:dyDescent="0.2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 x14ac:dyDescent="0.2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 x14ac:dyDescent="0.2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 x14ac:dyDescent="0.2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 x14ac:dyDescent="0.2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 x14ac:dyDescent="0.2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 x14ac:dyDescent="0.2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 x14ac:dyDescent="0.2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 x14ac:dyDescent="0.2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 x14ac:dyDescent="0.2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 x14ac:dyDescent="0.2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 x14ac:dyDescent="0.2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 x14ac:dyDescent="0.2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 x14ac:dyDescent="0.2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 x14ac:dyDescent="0.2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 x14ac:dyDescent="0.2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 x14ac:dyDescent="0.2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 x14ac:dyDescent="0.2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 x14ac:dyDescent="0.2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 x14ac:dyDescent="0.2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 x14ac:dyDescent="0.2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 x14ac:dyDescent="0.2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 x14ac:dyDescent="0.2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 x14ac:dyDescent="0.2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 x14ac:dyDescent="0.2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 x14ac:dyDescent="0.2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 x14ac:dyDescent="0.2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 x14ac:dyDescent="0.2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 x14ac:dyDescent="0.2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 x14ac:dyDescent="0.2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 x14ac:dyDescent="0.2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 x14ac:dyDescent="0.2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 x14ac:dyDescent="0.2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 x14ac:dyDescent="0.2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 x14ac:dyDescent="0.2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 x14ac:dyDescent="0.2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 x14ac:dyDescent="0.2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 x14ac:dyDescent="0.2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 x14ac:dyDescent="0.2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 x14ac:dyDescent="0.2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 x14ac:dyDescent="0.2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 x14ac:dyDescent="0.2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 x14ac:dyDescent="0.2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 x14ac:dyDescent="0.2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 x14ac:dyDescent="0.2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 x14ac:dyDescent="0.2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 x14ac:dyDescent="0.2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 x14ac:dyDescent="0.2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 x14ac:dyDescent="0.2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 x14ac:dyDescent="0.2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 x14ac:dyDescent="0.2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 x14ac:dyDescent="0.2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 x14ac:dyDescent="0.2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 x14ac:dyDescent="0.2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 x14ac:dyDescent="0.2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 x14ac:dyDescent="0.2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 x14ac:dyDescent="0.2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 x14ac:dyDescent="0.2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 x14ac:dyDescent="0.2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 x14ac:dyDescent="0.2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 x14ac:dyDescent="0.2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 x14ac:dyDescent="0.2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 x14ac:dyDescent="0.2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 x14ac:dyDescent="0.2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 x14ac:dyDescent="0.2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 x14ac:dyDescent="0.2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 x14ac:dyDescent="0.2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 x14ac:dyDescent="0.2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 x14ac:dyDescent="0.2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 x14ac:dyDescent="0.2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 x14ac:dyDescent="0.2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 x14ac:dyDescent="0.2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 x14ac:dyDescent="0.2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 x14ac:dyDescent="0.2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 x14ac:dyDescent="0.2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 x14ac:dyDescent="0.2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 x14ac:dyDescent="0.2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 x14ac:dyDescent="0.2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 x14ac:dyDescent="0.2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 x14ac:dyDescent="0.2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 x14ac:dyDescent="0.2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 x14ac:dyDescent="0.2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 x14ac:dyDescent="0.2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 x14ac:dyDescent="0.2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 x14ac:dyDescent="0.2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 x14ac:dyDescent="0.2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 x14ac:dyDescent="0.2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 x14ac:dyDescent="0.2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 x14ac:dyDescent="0.2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 x14ac:dyDescent="0.2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 x14ac:dyDescent="0.2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 x14ac:dyDescent="0.2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 x14ac:dyDescent="0.2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 x14ac:dyDescent="0.2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 x14ac:dyDescent="0.2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 x14ac:dyDescent="0.2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 x14ac:dyDescent="0.2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 x14ac:dyDescent="0.2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 x14ac:dyDescent="0.2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 x14ac:dyDescent="0.2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 x14ac:dyDescent="0.2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 x14ac:dyDescent="0.2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 x14ac:dyDescent="0.2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 x14ac:dyDescent="0.2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 x14ac:dyDescent="0.2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 x14ac:dyDescent="0.2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 x14ac:dyDescent="0.2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 x14ac:dyDescent="0.2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 x14ac:dyDescent="0.2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 x14ac:dyDescent="0.2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 x14ac:dyDescent="0.2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 x14ac:dyDescent="0.2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 x14ac:dyDescent="0.2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 x14ac:dyDescent="0.2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 x14ac:dyDescent="0.2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 x14ac:dyDescent="0.2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 x14ac:dyDescent="0.2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 x14ac:dyDescent="0.2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 x14ac:dyDescent="0.2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 x14ac:dyDescent="0.2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 x14ac:dyDescent="0.2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 x14ac:dyDescent="0.2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 x14ac:dyDescent="0.2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 x14ac:dyDescent="0.2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 x14ac:dyDescent="0.2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 x14ac:dyDescent="0.2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 x14ac:dyDescent="0.2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 x14ac:dyDescent="0.2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 x14ac:dyDescent="0.2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 x14ac:dyDescent="0.2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 x14ac:dyDescent="0.2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 x14ac:dyDescent="0.2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 x14ac:dyDescent="0.2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 x14ac:dyDescent="0.2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 x14ac:dyDescent="0.2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 x14ac:dyDescent="0.2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 x14ac:dyDescent="0.2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 x14ac:dyDescent="0.2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 x14ac:dyDescent="0.2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 x14ac:dyDescent="0.2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 x14ac:dyDescent="0.2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 x14ac:dyDescent="0.2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 x14ac:dyDescent="0.2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 x14ac:dyDescent="0.2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 x14ac:dyDescent="0.2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 x14ac:dyDescent="0.2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 x14ac:dyDescent="0.2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 x14ac:dyDescent="0.2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 x14ac:dyDescent="0.2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 x14ac:dyDescent="0.2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 x14ac:dyDescent="0.2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 x14ac:dyDescent="0.2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 x14ac:dyDescent="0.2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 x14ac:dyDescent="0.2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 x14ac:dyDescent="0.2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 x14ac:dyDescent="0.2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 x14ac:dyDescent="0.2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 x14ac:dyDescent="0.2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 x14ac:dyDescent="0.2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 x14ac:dyDescent="0.2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 x14ac:dyDescent="0.2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 x14ac:dyDescent="0.2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 x14ac:dyDescent="0.2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 x14ac:dyDescent="0.2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 x14ac:dyDescent="0.2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 x14ac:dyDescent="0.2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 x14ac:dyDescent="0.2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 x14ac:dyDescent="0.2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 x14ac:dyDescent="0.2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 x14ac:dyDescent="0.2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 x14ac:dyDescent="0.2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 x14ac:dyDescent="0.2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 x14ac:dyDescent="0.2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 x14ac:dyDescent="0.2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 x14ac:dyDescent="0.2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 x14ac:dyDescent="0.2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 x14ac:dyDescent="0.2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 x14ac:dyDescent="0.2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 x14ac:dyDescent="0.2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 x14ac:dyDescent="0.2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 x14ac:dyDescent="0.2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 x14ac:dyDescent="0.2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 x14ac:dyDescent="0.2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 x14ac:dyDescent="0.2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 x14ac:dyDescent="0.2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 x14ac:dyDescent="0.2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 x14ac:dyDescent="0.2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 x14ac:dyDescent="0.2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 x14ac:dyDescent="0.2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 x14ac:dyDescent="0.2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 x14ac:dyDescent="0.2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 x14ac:dyDescent="0.2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 x14ac:dyDescent="0.2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 x14ac:dyDescent="0.2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 x14ac:dyDescent="0.2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 x14ac:dyDescent="0.2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 x14ac:dyDescent="0.2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 x14ac:dyDescent="0.2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 x14ac:dyDescent="0.2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 x14ac:dyDescent="0.2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 x14ac:dyDescent="0.2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 x14ac:dyDescent="0.2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 x14ac:dyDescent="0.2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 x14ac:dyDescent="0.2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 x14ac:dyDescent="0.2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 x14ac:dyDescent="0.2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 x14ac:dyDescent="0.2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 x14ac:dyDescent="0.2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 x14ac:dyDescent="0.2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 x14ac:dyDescent="0.2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 x14ac:dyDescent="0.2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 x14ac:dyDescent="0.2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 x14ac:dyDescent="0.2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 x14ac:dyDescent="0.2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 x14ac:dyDescent="0.2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 x14ac:dyDescent="0.2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 x14ac:dyDescent="0.2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 x14ac:dyDescent="0.2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 x14ac:dyDescent="0.2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 x14ac:dyDescent="0.2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 x14ac:dyDescent="0.2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 x14ac:dyDescent="0.2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 x14ac:dyDescent="0.2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 x14ac:dyDescent="0.2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 x14ac:dyDescent="0.2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 x14ac:dyDescent="0.2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 x14ac:dyDescent="0.2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 x14ac:dyDescent="0.2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 x14ac:dyDescent="0.2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 x14ac:dyDescent="0.2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 x14ac:dyDescent="0.2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 x14ac:dyDescent="0.2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 x14ac:dyDescent="0.2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 x14ac:dyDescent="0.2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 x14ac:dyDescent="0.2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 x14ac:dyDescent="0.2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 x14ac:dyDescent="0.2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 x14ac:dyDescent="0.2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 x14ac:dyDescent="0.2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 x14ac:dyDescent="0.2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 x14ac:dyDescent="0.2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 x14ac:dyDescent="0.2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 x14ac:dyDescent="0.2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 x14ac:dyDescent="0.2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 x14ac:dyDescent="0.2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 x14ac:dyDescent="0.2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 x14ac:dyDescent="0.2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 x14ac:dyDescent="0.2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 x14ac:dyDescent="0.2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 x14ac:dyDescent="0.2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 x14ac:dyDescent="0.2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 x14ac:dyDescent="0.2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 x14ac:dyDescent="0.2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 x14ac:dyDescent="0.2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 x14ac:dyDescent="0.2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 x14ac:dyDescent="0.2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 x14ac:dyDescent="0.2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 x14ac:dyDescent="0.2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 x14ac:dyDescent="0.2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 x14ac:dyDescent="0.2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 x14ac:dyDescent="0.2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 x14ac:dyDescent="0.2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 x14ac:dyDescent="0.2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 x14ac:dyDescent="0.2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 x14ac:dyDescent="0.2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 x14ac:dyDescent="0.2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 x14ac:dyDescent="0.2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 x14ac:dyDescent="0.2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 x14ac:dyDescent="0.2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 x14ac:dyDescent="0.2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 x14ac:dyDescent="0.2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 x14ac:dyDescent="0.2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 x14ac:dyDescent="0.2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 x14ac:dyDescent="0.2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 x14ac:dyDescent="0.2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 x14ac:dyDescent="0.2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 x14ac:dyDescent="0.2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 x14ac:dyDescent="0.2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 x14ac:dyDescent="0.2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 x14ac:dyDescent="0.2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 x14ac:dyDescent="0.2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 x14ac:dyDescent="0.2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 x14ac:dyDescent="0.2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 x14ac:dyDescent="0.2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 x14ac:dyDescent="0.2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 x14ac:dyDescent="0.2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 x14ac:dyDescent="0.2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 x14ac:dyDescent="0.2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 x14ac:dyDescent="0.2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 x14ac:dyDescent="0.2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 x14ac:dyDescent="0.2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 x14ac:dyDescent="0.2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 x14ac:dyDescent="0.2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 x14ac:dyDescent="0.2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 x14ac:dyDescent="0.2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 x14ac:dyDescent="0.2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 x14ac:dyDescent="0.2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 x14ac:dyDescent="0.2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 x14ac:dyDescent="0.2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 x14ac:dyDescent="0.2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 x14ac:dyDescent="0.2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 x14ac:dyDescent="0.2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 x14ac:dyDescent="0.2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 x14ac:dyDescent="0.2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 x14ac:dyDescent="0.2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 x14ac:dyDescent="0.2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 x14ac:dyDescent="0.2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 x14ac:dyDescent="0.2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 x14ac:dyDescent="0.2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 x14ac:dyDescent="0.2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 x14ac:dyDescent="0.2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 x14ac:dyDescent="0.2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 x14ac:dyDescent="0.2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 x14ac:dyDescent="0.2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 x14ac:dyDescent="0.2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 x14ac:dyDescent="0.2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 x14ac:dyDescent="0.2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 x14ac:dyDescent="0.2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 x14ac:dyDescent="0.2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 x14ac:dyDescent="0.2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 x14ac:dyDescent="0.2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 x14ac:dyDescent="0.2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 x14ac:dyDescent="0.2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 x14ac:dyDescent="0.2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 x14ac:dyDescent="0.2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 x14ac:dyDescent="0.2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 x14ac:dyDescent="0.2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 x14ac:dyDescent="0.2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 x14ac:dyDescent="0.2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 x14ac:dyDescent="0.2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 x14ac:dyDescent="0.2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 x14ac:dyDescent="0.2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 x14ac:dyDescent="0.2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 x14ac:dyDescent="0.2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 x14ac:dyDescent="0.2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 x14ac:dyDescent="0.2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 x14ac:dyDescent="0.2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 x14ac:dyDescent="0.2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 x14ac:dyDescent="0.2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 x14ac:dyDescent="0.2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 x14ac:dyDescent="0.2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 x14ac:dyDescent="0.2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 x14ac:dyDescent="0.2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 x14ac:dyDescent="0.2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 x14ac:dyDescent="0.2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 x14ac:dyDescent="0.2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 x14ac:dyDescent="0.2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 x14ac:dyDescent="0.2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 x14ac:dyDescent="0.2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 x14ac:dyDescent="0.2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 x14ac:dyDescent="0.2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 x14ac:dyDescent="0.2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 x14ac:dyDescent="0.2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 x14ac:dyDescent="0.2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 x14ac:dyDescent="0.2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 x14ac:dyDescent="0.2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 x14ac:dyDescent="0.2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 x14ac:dyDescent="0.2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 x14ac:dyDescent="0.2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 x14ac:dyDescent="0.2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 x14ac:dyDescent="0.2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 x14ac:dyDescent="0.2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 x14ac:dyDescent="0.2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 x14ac:dyDescent="0.2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 x14ac:dyDescent="0.2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 x14ac:dyDescent="0.2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 x14ac:dyDescent="0.2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 x14ac:dyDescent="0.2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 x14ac:dyDescent="0.2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 x14ac:dyDescent="0.2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 x14ac:dyDescent="0.2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 x14ac:dyDescent="0.2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 x14ac:dyDescent="0.2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 x14ac:dyDescent="0.2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 x14ac:dyDescent="0.2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 x14ac:dyDescent="0.2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 x14ac:dyDescent="0.2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 x14ac:dyDescent="0.2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 x14ac:dyDescent="0.2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 x14ac:dyDescent="0.2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 x14ac:dyDescent="0.2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 x14ac:dyDescent="0.2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 x14ac:dyDescent="0.2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 x14ac:dyDescent="0.2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 x14ac:dyDescent="0.2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 x14ac:dyDescent="0.2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 x14ac:dyDescent="0.2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 x14ac:dyDescent="0.2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 x14ac:dyDescent="0.2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 x14ac:dyDescent="0.2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 x14ac:dyDescent="0.2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 x14ac:dyDescent="0.2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 x14ac:dyDescent="0.2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 x14ac:dyDescent="0.2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 x14ac:dyDescent="0.2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 x14ac:dyDescent="0.2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 x14ac:dyDescent="0.2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 x14ac:dyDescent="0.2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 x14ac:dyDescent="0.2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 x14ac:dyDescent="0.2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 x14ac:dyDescent="0.2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 x14ac:dyDescent="0.2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 x14ac:dyDescent="0.2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 x14ac:dyDescent="0.2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 x14ac:dyDescent="0.2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 x14ac:dyDescent="0.2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 x14ac:dyDescent="0.2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 x14ac:dyDescent="0.2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 x14ac:dyDescent="0.2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 x14ac:dyDescent="0.2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 x14ac:dyDescent="0.2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 x14ac:dyDescent="0.2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 x14ac:dyDescent="0.2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 x14ac:dyDescent="0.2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 x14ac:dyDescent="0.2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 x14ac:dyDescent="0.2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 x14ac:dyDescent="0.2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 x14ac:dyDescent="0.2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 x14ac:dyDescent="0.2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 x14ac:dyDescent="0.2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 x14ac:dyDescent="0.2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 x14ac:dyDescent="0.2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 x14ac:dyDescent="0.2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 x14ac:dyDescent="0.2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 x14ac:dyDescent="0.2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 x14ac:dyDescent="0.2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 x14ac:dyDescent="0.2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 x14ac:dyDescent="0.2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 x14ac:dyDescent="0.2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 x14ac:dyDescent="0.2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 x14ac:dyDescent="0.2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 x14ac:dyDescent="0.2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 x14ac:dyDescent="0.2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 x14ac:dyDescent="0.2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 x14ac:dyDescent="0.2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 x14ac:dyDescent="0.2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 x14ac:dyDescent="0.2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 x14ac:dyDescent="0.2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 x14ac:dyDescent="0.2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 x14ac:dyDescent="0.2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 x14ac:dyDescent="0.2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 x14ac:dyDescent="0.2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 x14ac:dyDescent="0.2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 x14ac:dyDescent="0.2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 x14ac:dyDescent="0.2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 x14ac:dyDescent="0.2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 x14ac:dyDescent="0.2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 x14ac:dyDescent="0.2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 x14ac:dyDescent="0.2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 x14ac:dyDescent="0.2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 x14ac:dyDescent="0.2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 x14ac:dyDescent="0.2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 x14ac:dyDescent="0.2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 x14ac:dyDescent="0.2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 x14ac:dyDescent="0.2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 x14ac:dyDescent="0.2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 x14ac:dyDescent="0.2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 x14ac:dyDescent="0.2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 x14ac:dyDescent="0.2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 x14ac:dyDescent="0.2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 x14ac:dyDescent="0.2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 x14ac:dyDescent="0.2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 x14ac:dyDescent="0.2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 x14ac:dyDescent="0.2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 x14ac:dyDescent="0.2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 x14ac:dyDescent="0.2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 x14ac:dyDescent="0.2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 x14ac:dyDescent="0.2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 x14ac:dyDescent="0.2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 x14ac:dyDescent="0.2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 x14ac:dyDescent="0.2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 x14ac:dyDescent="0.2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 x14ac:dyDescent="0.2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 x14ac:dyDescent="0.2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 x14ac:dyDescent="0.2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 x14ac:dyDescent="0.2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 x14ac:dyDescent="0.2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 x14ac:dyDescent="0.2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 x14ac:dyDescent="0.2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 x14ac:dyDescent="0.2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 x14ac:dyDescent="0.2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 x14ac:dyDescent="0.2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 x14ac:dyDescent="0.2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 x14ac:dyDescent="0.2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 x14ac:dyDescent="0.2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 x14ac:dyDescent="0.2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 x14ac:dyDescent="0.2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 x14ac:dyDescent="0.2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 x14ac:dyDescent="0.2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 x14ac:dyDescent="0.2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 x14ac:dyDescent="0.2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 x14ac:dyDescent="0.2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 x14ac:dyDescent="0.2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 x14ac:dyDescent="0.2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 x14ac:dyDescent="0.2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 x14ac:dyDescent="0.2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 x14ac:dyDescent="0.2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 x14ac:dyDescent="0.2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 x14ac:dyDescent="0.2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 x14ac:dyDescent="0.2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 x14ac:dyDescent="0.2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 x14ac:dyDescent="0.2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 x14ac:dyDescent="0.2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 x14ac:dyDescent="0.2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 x14ac:dyDescent="0.2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 x14ac:dyDescent="0.2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 x14ac:dyDescent="0.2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 x14ac:dyDescent="0.2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 x14ac:dyDescent="0.2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 x14ac:dyDescent="0.2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 x14ac:dyDescent="0.2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 x14ac:dyDescent="0.2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 x14ac:dyDescent="0.2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 x14ac:dyDescent="0.2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 x14ac:dyDescent="0.2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 x14ac:dyDescent="0.2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 x14ac:dyDescent="0.2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 x14ac:dyDescent="0.2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 x14ac:dyDescent="0.2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 x14ac:dyDescent="0.2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 x14ac:dyDescent="0.2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 x14ac:dyDescent="0.2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 x14ac:dyDescent="0.2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 x14ac:dyDescent="0.2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 x14ac:dyDescent="0.2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 x14ac:dyDescent="0.2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 x14ac:dyDescent="0.2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 x14ac:dyDescent="0.2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 x14ac:dyDescent="0.2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 x14ac:dyDescent="0.2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 x14ac:dyDescent="0.2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 x14ac:dyDescent="0.2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 x14ac:dyDescent="0.2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 x14ac:dyDescent="0.2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 x14ac:dyDescent="0.2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 x14ac:dyDescent="0.2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 x14ac:dyDescent="0.2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 x14ac:dyDescent="0.2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 x14ac:dyDescent="0.2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 x14ac:dyDescent="0.2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 x14ac:dyDescent="0.2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 x14ac:dyDescent="0.2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 x14ac:dyDescent="0.2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 x14ac:dyDescent="0.2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 x14ac:dyDescent="0.2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 x14ac:dyDescent="0.2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 x14ac:dyDescent="0.2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 x14ac:dyDescent="0.2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 x14ac:dyDescent="0.2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 x14ac:dyDescent="0.2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 x14ac:dyDescent="0.2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 x14ac:dyDescent="0.2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 x14ac:dyDescent="0.2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 x14ac:dyDescent="0.2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 x14ac:dyDescent="0.2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 x14ac:dyDescent="0.2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 x14ac:dyDescent="0.2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 x14ac:dyDescent="0.2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 x14ac:dyDescent="0.2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 x14ac:dyDescent="0.2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 x14ac:dyDescent="0.2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 x14ac:dyDescent="0.2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 x14ac:dyDescent="0.2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 x14ac:dyDescent="0.2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 x14ac:dyDescent="0.2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 x14ac:dyDescent="0.2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 x14ac:dyDescent="0.2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 x14ac:dyDescent="0.2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 x14ac:dyDescent="0.2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 x14ac:dyDescent="0.2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 x14ac:dyDescent="0.2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 x14ac:dyDescent="0.2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 x14ac:dyDescent="0.2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 x14ac:dyDescent="0.2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 x14ac:dyDescent="0.2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 x14ac:dyDescent="0.2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 x14ac:dyDescent="0.2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 x14ac:dyDescent="0.2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 x14ac:dyDescent="0.2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 x14ac:dyDescent="0.2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 x14ac:dyDescent="0.2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 x14ac:dyDescent="0.2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 x14ac:dyDescent="0.2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 x14ac:dyDescent="0.2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 x14ac:dyDescent="0.2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 x14ac:dyDescent="0.2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 x14ac:dyDescent="0.2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 x14ac:dyDescent="0.2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 x14ac:dyDescent="0.2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 x14ac:dyDescent="0.2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 x14ac:dyDescent="0.2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 x14ac:dyDescent="0.2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 x14ac:dyDescent="0.2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 x14ac:dyDescent="0.2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 x14ac:dyDescent="0.2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 x14ac:dyDescent="0.2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 x14ac:dyDescent="0.2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 x14ac:dyDescent="0.2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 x14ac:dyDescent="0.2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 x14ac:dyDescent="0.2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 x14ac:dyDescent="0.2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 x14ac:dyDescent="0.2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 x14ac:dyDescent="0.2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hyperlinks>
    <hyperlink ref="A5" location="INDICE!A8" display="VOLVER AL INDICE" xr:uid="{0DB731AB-82CF-45E2-8A38-A871B3BD1AA7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zoomScale="130" zoomScaleNormal="130" workbookViewId="0">
      <pane xSplit="1" ySplit="9" topLeftCell="B10" activePane="bottomRight" state="frozen"/>
      <selection activeCell="D23" sqref="D23"/>
      <selection pane="topRight" activeCell="D23" sqref="D23"/>
      <selection pane="bottomLeft" activeCell="D23" sqref="D23"/>
      <selection pane="bottomRight" activeCell="B18" sqref="B18"/>
    </sheetView>
  </sheetViews>
  <sheetFormatPr baseColWidth="10" defaultColWidth="14.42578125" defaultRowHeight="15" customHeight="1" x14ac:dyDescent="0.2"/>
  <cols>
    <col min="1" max="1" width="9.85546875" style="132" customWidth="1"/>
    <col min="2" max="19" width="19.85546875" style="132" customWidth="1"/>
    <col min="20" max="20" width="14.7109375" style="132" customWidth="1"/>
    <col min="21" max="21" width="10.85546875" style="132" customWidth="1"/>
    <col min="22" max="26" width="11.42578125" style="132" customWidth="1"/>
    <col min="27" max="16384" width="14.42578125" style="132"/>
  </cols>
  <sheetData>
    <row r="1" spans="1:26" ht="3" customHeight="1" x14ac:dyDescent="0.2">
      <c r="A1" s="29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1"/>
      <c r="T1" s="161"/>
      <c r="U1" s="131"/>
      <c r="V1" s="131"/>
      <c r="W1" s="131"/>
      <c r="X1" s="131"/>
      <c r="Y1" s="131"/>
      <c r="Z1" s="131"/>
    </row>
    <row r="2" spans="1:26" ht="11.25" x14ac:dyDescent="0.2">
      <c r="A2" s="120" t="s">
        <v>14</v>
      </c>
      <c r="B2" s="348" t="s">
        <v>62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1"/>
      <c r="T2" s="162" t="s">
        <v>16</v>
      </c>
      <c r="U2" s="131"/>
      <c r="V2" s="131"/>
      <c r="W2" s="131"/>
      <c r="X2" s="131"/>
      <c r="Y2" s="131"/>
      <c r="Z2" s="131"/>
    </row>
    <row r="3" spans="1:26" ht="12.75" customHeight="1" x14ac:dyDescent="0.2">
      <c r="A3" s="120" t="s">
        <v>17</v>
      </c>
      <c r="B3" s="388" t="s">
        <v>186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1"/>
      <c r="T3" s="162" t="s">
        <v>16</v>
      </c>
      <c r="U3" s="131"/>
      <c r="V3" s="131"/>
      <c r="W3" s="131"/>
      <c r="X3" s="131"/>
      <c r="Y3" s="131"/>
      <c r="Z3" s="131"/>
    </row>
    <row r="4" spans="1:26" ht="22.5" x14ac:dyDescent="0.2">
      <c r="A4" s="296" t="s">
        <v>185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5"/>
      <c r="T4" s="155"/>
      <c r="U4" s="131"/>
      <c r="V4" s="131"/>
      <c r="W4" s="131"/>
      <c r="X4" s="131"/>
      <c r="Y4" s="131"/>
      <c r="Z4" s="131"/>
    </row>
    <row r="5" spans="1:26" ht="20.25" customHeight="1" x14ac:dyDescent="0.2">
      <c r="A5" s="124" t="s">
        <v>36</v>
      </c>
      <c r="B5" s="138" t="s">
        <v>63</v>
      </c>
      <c r="C5" s="138" t="s">
        <v>63</v>
      </c>
      <c r="D5" s="138" t="s">
        <v>63</v>
      </c>
      <c r="E5" s="138" t="s">
        <v>63</v>
      </c>
      <c r="F5" s="138" t="s">
        <v>63</v>
      </c>
      <c r="G5" s="138" t="s">
        <v>63</v>
      </c>
      <c r="H5" s="138" t="s">
        <v>63</v>
      </c>
      <c r="I5" s="138" t="s">
        <v>63</v>
      </c>
      <c r="J5" s="138" t="s">
        <v>63</v>
      </c>
      <c r="K5" s="138" t="s">
        <v>63</v>
      </c>
      <c r="L5" s="138" t="s">
        <v>63</v>
      </c>
      <c r="M5" s="138" t="s">
        <v>63</v>
      </c>
      <c r="N5" s="138" t="s">
        <v>63</v>
      </c>
      <c r="O5" s="138" t="s">
        <v>63</v>
      </c>
      <c r="P5" s="138" t="s">
        <v>63</v>
      </c>
      <c r="Q5" s="138" t="s">
        <v>63</v>
      </c>
      <c r="R5" s="138" t="s">
        <v>63</v>
      </c>
      <c r="S5" s="345" t="s">
        <v>63</v>
      </c>
      <c r="T5" s="155"/>
      <c r="U5" s="131"/>
      <c r="V5" s="131"/>
      <c r="W5" s="131"/>
      <c r="X5" s="131"/>
      <c r="Y5" s="131"/>
      <c r="Z5" s="131"/>
    </row>
    <row r="6" spans="1:26" ht="3" customHeight="1" x14ac:dyDescent="0.2">
      <c r="A6" s="126"/>
      <c r="B6" s="164"/>
      <c r="C6" s="139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346"/>
      <c r="T6" s="165"/>
      <c r="U6" s="131"/>
      <c r="V6" s="131"/>
      <c r="W6" s="131"/>
      <c r="X6" s="131"/>
      <c r="Y6" s="131"/>
      <c r="Z6" s="131"/>
    </row>
    <row r="7" spans="1:26" ht="11.25" x14ac:dyDescent="0.2">
      <c r="A7" s="29"/>
      <c r="B7" s="312" t="s">
        <v>18</v>
      </c>
      <c r="C7" s="310"/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1"/>
      <c r="T7" s="161"/>
      <c r="U7" s="131"/>
      <c r="V7" s="131"/>
      <c r="W7" s="131"/>
      <c r="X7" s="131"/>
      <c r="Y7" s="131"/>
      <c r="Z7" s="131"/>
    </row>
    <row r="8" spans="1:26" ht="12.75" customHeight="1" x14ac:dyDescent="0.2">
      <c r="A8" s="123"/>
      <c r="B8" s="137" t="s">
        <v>19</v>
      </c>
      <c r="C8" s="137" t="s">
        <v>20</v>
      </c>
      <c r="D8" s="137" t="s">
        <v>21</v>
      </c>
      <c r="E8" s="137" t="s">
        <v>22</v>
      </c>
      <c r="F8" s="137" t="s">
        <v>23</v>
      </c>
      <c r="G8" s="137" t="s">
        <v>24</v>
      </c>
      <c r="H8" s="137" t="s">
        <v>25</v>
      </c>
      <c r="I8" s="137" t="s">
        <v>26</v>
      </c>
      <c r="J8" s="137" t="s">
        <v>27</v>
      </c>
      <c r="K8" s="137" t="s">
        <v>28</v>
      </c>
      <c r="L8" s="137" t="s">
        <v>29</v>
      </c>
      <c r="M8" s="137" t="s">
        <v>30</v>
      </c>
      <c r="N8" s="137" t="s">
        <v>31</v>
      </c>
      <c r="O8" s="137" t="s">
        <v>32</v>
      </c>
      <c r="P8" s="137" t="s">
        <v>33</v>
      </c>
      <c r="Q8" s="137" t="s">
        <v>34</v>
      </c>
      <c r="R8" s="137" t="s">
        <v>35</v>
      </c>
      <c r="S8" s="163"/>
      <c r="T8" s="161"/>
      <c r="U8" s="131"/>
      <c r="V8" s="131"/>
      <c r="W8" s="131"/>
      <c r="X8" s="131"/>
      <c r="Y8" s="131"/>
      <c r="Z8" s="131"/>
    </row>
    <row r="9" spans="1:26" ht="67.5" x14ac:dyDescent="0.2">
      <c r="A9" s="307" t="s">
        <v>38</v>
      </c>
      <c r="B9" s="257" t="s">
        <v>39</v>
      </c>
      <c r="C9" s="257" t="s">
        <v>40</v>
      </c>
      <c r="D9" s="257" t="s">
        <v>41</v>
      </c>
      <c r="E9" s="257" t="s">
        <v>42</v>
      </c>
      <c r="F9" s="257" t="s">
        <v>43</v>
      </c>
      <c r="G9" s="257" t="s">
        <v>44</v>
      </c>
      <c r="H9" s="459" t="s">
        <v>45</v>
      </c>
      <c r="I9" s="459" t="s">
        <v>46</v>
      </c>
      <c r="J9" s="257" t="s">
        <v>47</v>
      </c>
      <c r="K9" s="257" t="s">
        <v>48</v>
      </c>
      <c r="L9" s="459" t="s">
        <v>49</v>
      </c>
      <c r="M9" s="257" t="s">
        <v>50</v>
      </c>
      <c r="N9" s="257" t="s">
        <v>51</v>
      </c>
      <c r="O9" s="257" t="s">
        <v>52</v>
      </c>
      <c r="P9" s="257" t="s">
        <v>187</v>
      </c>
      <c r="Q9" s="257" t="s">
        <v>53</v>
      </c>
      <c r="R9" s="257" t="s">
        <v>54</v>
      </c>
      <c r="S9" s="352" t="s">
        <v>55</v>
      </c>
      <c r="T9" s="162"/>
      <c r="U9" s="131"/>
      <c r="V9" s="141"/>
      <c r="W9" s="141"/>
      <c r="X9" s="141"/>
      <c r="Y9" s="141"/>
      <c r="Z9" s="141"/>
    </row>
    <row r="10" spans="1:26" ht="12.75" customHeight="1" x14ac:dyDescent="0.2">
      <c r="A10" s="142">
        <v>2010</v>
      </c>
      <c r="B10" s="166">
        <v>31</v>
      </c>
      <c r="C10" s="167">
        <v>0</v>
      </c>
      <c r="D10" s="167">
        <v>2</v>
      </c>
      <c r="E10" s="167">
        <v>692</v>
      </c>
      <c r="F10" s="167">
        <v>5</v>
      </c>
      <c r="G10" s="167">
        <v>476</v>
      </c>
      <c r="H10" s="167">
        <v>5334</v>
      </c>
      <c r="I10" s="167">
        <v>364</v>
      </c>
      <c r="J10" s="167">
        <v>682</v>
      </c>
      <c r="K10" s="167">
        <v>136</v>
      </c>
      <c r="L10" s="167">
        <v>968</v>
      </c>
      <c r="M10" s="167">
        <v>40</v>
      </c>
      <c r="N10" s="167">
        <v>126</v>
      </c>
      <c r="O10" s="167">
        <v>277</v>
      </c>
      <c r="P10" s="167">
        <v>1338</v>
      </c>
      <c r="Q10" s="167">
        <v>2</v>
      </c>
      <c r="R10" s="167">
        <v>8</v>
      </c>
      <c r="S10" s="168">
        <f t="shared" ref="S10:S17" si="0">SUM(B10:R10)</f>
        <v>10481</v>
      </c>
      <c r="T10" s="131"/>
      <c r="U10" s="147"/>
      <c r="V10" s="147"/>
      <c r="W10" s="147"/>
      <c r="X10" s="147"/>
      <c r="Y10" s="147"/>
      <c r="Z10" s="147"/>
    </row>
    <row r="11" spans="1:26" ht="12.75" customHeight="1" x14ac:dyDescent="0.2">
      <c r="A11" s="142">
        <v>2011</v>
      </c>
      <c r="B11" s="169">
        <v>38</v>
      </c>
      <c r="C11" s="169">
        <v>0</v>
      </c>
      <c r="D11" s="169">
        <v>2</v>
      </c>
      <c r="E11" s="169">
        <v>748</v>
      </c>
      <c r="F11" s="169">
        <v>5</v>
      </c>
      <c r="G11" s="169">
        <v>529</v>
      </c>
      <c r="H11" s="169">
        <v>6482</v>
      </c>
      <c r="I11" s="169">
        <v>448</v>
      </c>
      <c r="J11" s="169">
        <v>823</v>
      </c>
      <c r="K11" s="169">
        <v>185</v>
      </c>
      <c r="L11" s="169">
        <v>1308</v>
      </c>
      <c r="M11" s="169">
        <v>39</v>
      </c>
      <c r="N11" s="169">
        <v>159</v>
      </c>
      <c r="O11" s="169">
        <v>299</v>
      </c>
      <c r="P11" s="169">
        <v>1602</v>
      </c>
      <c r="Q11" s="169">
        <v>3</v>
      </c>
      <c r="R11" s="169">
        <v>5</v>
      </c>
      <c r="S11" s="170">
        <f t="shared" si="0"/>
        <v>12675</v>
      </c>
      <c r="T11" s="131"/>
      <c r="U11" s="147"/>
      <c r="V11" s="147"/>
      <c r="W11" s="147"/>
      <c r="X11" s="147"/>
      <c r="Y11" s="147"/>
      <c r="Z11" s="147"/>
    </row>
    <row r="12" spans="1:26" ht="12.75" customHeight="1" x14ac:dyDescent="0.2">
      <c r="A12" s="142">
        <v>2012</v>
      </c>
      <c r="B12" s="169">
        <v>37</v>
      </c>
      <c r="C12" s="169">
        <v>0</v>
      </c>
      <c r="D12" s="169">
        <v>1</v>
      </c>
      <c r="E12" s="169">
        <v>730</v>
      </c>
      <c r="F12" s="169">
        <v>6</v>
      </c>
      <c r="G12" s="169">
        <v>495</v>
      </c>
      <c r="H12" s="169">
        <v>6788</v>
      </c>
      <c r="I12" s="169">
        <v>455</v>
      </c>
      <c r="J12" s="169">
        <v>756</v>
      </c>
      <c r="K12" s="169">
        <v>163</v>
      </c>
      <c r="L12" s="169">
        <v>1236</v>
      </c>
      <c r="M12" s="169">
        <v>26</v>
      </c>
      <c r="N12" s="169">
        <v>133</v>
      </c>
      <c r="O12" s="169">
        <v>286</v>
      </c>
      <c r="P12" s="169">
        <v>1379</v>
      </c>
      <c r="Q12" s="169">
        <v>1</v>
      </c>
      <c r="R12" s="169">
        <v>2</v>
      </c>
      <c r="S12" s="170">
        <f t="shared" si="0"/>
        <v>12494</v>
      </c>
      <c r="T12" s="131"/>
      <c r="U12" s="147"/>
      <c r="V12" s="147"/>
      <c r="W12" s="147"/>
      <c r="X12" s="147"/>
      <c r="Y12" s="147"/>
      <c r="Z12" s="147"/>
    </row>
    <row r="13" spans="1:26" ht="12.75" customHeight="1" x14ac:dyDescent="0.2">
      <c r="A13" s="142">
        <v>2013</v>
      </c>
      <c r="B13" s="169">
        <v>31</v>
      </c>
      <c r="C13" s="169">
        <v>0</v>
      </c>
      <c r="D13" s="169">
        <v>1</v>
      </c>
      <c r="E13" s="169">
        <v>737</v>
      </c>
      <c r="F13" s="169">
        <v>9</v>
      </c>
      <c r="G13" s="169">
        <v>380</v>
      </c>
      <c r="H13" s="169">
        <v>7072</v>
      </c>
      <c r="I13" s="169">
        <v>484</v>
      </c>
      <c r="J13" s="169">
        <v>556</v>
      </c>
      <c r="K13" s="169">
        <v>165</v>
      </c>
      <c r="L13" s="169">
        <v>1118</v>
      </c>
      <c r="M13" s="169">
        <v>11</v>
      </c>
      <c r="N13" s="169">
        <v>88</v>
      </c>
      <c r="O13" s="169">
        <v>287</v>
      </c>
      <c r="P13" s="169">
        <v>1232</v>
      </c>
      <c r="Q13" s="169">
        <v>4</v>
      </c>
      <c r="R13" s="169">
        <v>2</v>
      </c>
      <c r="S13" s="170">
        <f t="shared" si="0"/>
        <v>12177</v>
      </c>
      <c r="T13" s="131"/>
      <c r="U13" s="147"/>
      <c r="V13" s="147"/>
      <c r="W13" s="147"/>
      <c r="X13" s="147"/>
      <c r="Y13" s="147"/>
      <c r="Z13" s="147"/>
    </row>
    <row r="14" spans="1:26" ht="12.75" customHeight="1" x14ac:dyDescent="0.2">
      <c r="A14" s="142">
        <v>2014</v>
      </c>
      <c r="B14" s="169">
        <v>29</v>
      </c>
      <c r="C14" s="169">
        <v>0</v>
      </c>
      <c r="D14" s="169">
        <v>2</v>
      </c>
      <c r="E14" s="169">
        <v>748</v>
      </c>
      <c r="F14" s="169">
        <v>7</v>
      </c>
      <c r="G14" s="169">
        <v>310</v>
      </c>
      <c r="H14" s="169">
        <v>7253</v>
      </c>
      <c r="I14" s="169">
        <v>510</v>
      </c>
      <c r="J14" s="169">
        <v>592</v>
      </c>
      <c r="K14" s="169">
        <v>171</v>
      </c>
      <c r="L14" s="169">
        <v>1177</v>
      </c>
      <c r="M14" s="169">
        <v>6</v>
      </c>
      <c r="N14" s="169">
        <v>100</v>
      </c>
      <c r="O14" s="169">
        <v>297</v>
      </c>
      <c r="P14" s="169">
        <v>1138</v>
      </c>
      <c r="Q14" s="169">
        <v>2</v>
      </c>
      <c r="R14" s="169">
        <v>3</v>
      </c>
      <c r="S14" s="170">
        <f t="shared" si="0"/>
        <v>12345</v>
      </c>
      <c r="T14" s="131"/>
      <c r="U14" s="147"/>
      <c r="V14" s="147"/>
      <c r="W14" s="147"/>
      <c r="X14" s="147"/>
      <c r="Y14" s="147"/>
      <c r="Z14" s="147"/>
    </row>
    <row r="15" spans="1:26" ht="12.75" customHeight="1" x14ac:dyDescent="0.2">
      <c r="A15" s="142">
        <v>2015</v>
      </c>
      <c r="B15" s="169">
        <v>22</v>
      </c>
      <c r="C15" s="169">
        <v>0</v>
      </c>
      <c r="D15" s="169">
        <v>1</v>
      </c>
      <c r="E15" s="169">
        <v>679</v>
      </c>
      <c r="F15" s="169">
        <v>6</v>
      </c>
      <c r="G15" s="169">
        <v>268</v>
      </c>
      <c r="H15" s="169">
        <v>7028</v>
      </c>
      <c r="I15" s="169">
        <v>497</v>
      </c>
      <c r="J15" s="169">
        <v>528</v>
      </c>
      <c r="K15" s="169">
        <v>158</v>
      </c>
      <c r="L15" s="169">
        <v>1060</v>
      </c>
      <c r="M15" s="169">
        <v>3</v>
      </c>
      <c r="N15" s="169">
        <v>94</v>
      </c>
      <c r="O15" s="169">
        <v>272</v>
      </c>
      <c r="P15" s="169">
        <v>1007</v>
      </c>
      <c r="Q15" s="169">
        <v>2</v>
      </c>
      <c r="R15" s="169">
        <v>2</v>
      </c>
      <c r="S15" s="170">
        <f t="shared" si="0"/>
        <v>11627</v>
      </c>
      <c r="T15" s="171"/>
      <c r="U15" s="35"/>
      <c r="V15" s="35"/>
      <c r="W15" s="35"/>
      <c r="X15" s="35"/>
      <c r="Y15" s="35"/>
      <c r="Z15" s="35"/>
    </row>
    <row r="16" spans="1:26" ht="12.75" customHeight="1" x14ac:dyDescent="0.2">
      <c r="A16" s="142">
        <v>2016</v>
      </c>
      <c r="B16" s="169">
        <v>21</v>
      </c>
      <c r="C16" s="169">
        <v>0</v>
      </c>
      <c r="D16" s="169">
        <v>1</v>
      </c>
      <c r="E16" s="169">
        <v>583</v>
      </c>
      <c r="F16" s="169">
        <v>5</v>
      </c>
      <c r="G16" s="169">
        <v>229</v>
      </c>
      <c r="H16" s="169">
        <v>6377</v>
      </c>
      <c r="I16" s="169">
        <v>472</v>
      </c>
      <c r="J16" s="169">
        <v>447</v>
      </c>
      <c r="K16" s="169">
        <v>167</v>
      </c>
      <c r="L16" s="169">
        <v>845</v>
      </c>
      <c r="M16" s="169">
        <v>2</v>
      </c>
      <c r="N16" s="169">
        <v>76</v>
      </c>
      <c r="O16" s="169">
        <v>249</v>
      </c>
      <c r="P16" s="169">
        <v>855</v>
      </c>
      <c r="Q16" s="169">
        <v>2</v>
      </c>
      <c r="R16" s="169">
        <v>0</v>
      </c>
      <c r="S16" s="170">
        <f t="shared" si="0"/>
        <v>10331</v>
      </c>
      <c r="T16" s="171"/>
      <c r="U16" s="35"/>
      <c r="V16" s="35"/>
      <c r="W16" s="35"/>
      <c r="X16" s="35"/>
      <c r="Y16" s="35"/>
      <c r="Z16" s="35"/>
    </row>
    <row r="17" spans="1:26" ht="12.75" customHeight="1" x14ac:dyDescent="0.2">
      <c r="A17" s="142">
        <v>2017</v>
      </c>
      <c r="B17" s="169">
        <v>21</v>
      </c>
      <c r="C17" s="169">
        <v>0</v>
      </c>
      <c r="D17" s="169">
        <v>0</v>
      </c>
      <c r="E17" s="169">
        <v>578</v>
      </c>
      <c r="F17" s="169">
        <v>7</v>
      </c>
      <c r="G17" s="169">
        <v>233</v>
      </c>
      <c r="H17" s="169">
        <v>6326</v>
      </c>
      <c r="I17" s="169">
        <v>454</v>
      </c>
      <c r="J17" s="169">
        <v>431</v>
      </c>
      <c r="K17" s="169">
        <v>146</v>
      </c>
      <c r="L17" s="169">
        <v>844</v>
      </c>
      <c r="M17" s="169">
        <v>2</v>
      </c>
      <c r="N17" s="169">
        <v>78</v>
      </c>
      <c r="O17" s="169">
        <v>266</v>
      </c>
      <c r="P17" s="169">
        <v>819</v>
      </c>
      <c r="Q17" s="169">
        <v>1</v>
      </c>
      <c r="R17" s="169">
        <v>1</v>
      </c>
      <c r="S17" s="170">
        <f t="shared" si="0"/>
        <v>10207</v>
      </c>
      <c r="T17" s="172"/>
      <c r="U17" s="35"/>
      <c r="V17" s="35"/>
      <c r="W17" s="35"/>
      <c r="X17" s="35"/>
      <c r="Y17" s="35"/>
      <c r="Z17" s="35"/>
    </row>
    <row r="18" spans="1:26" ht="12.75" customHeight="1" x14ac:dyDescent="0.2">
      <c r="A18" s="142">
        <v>2018</v>
      </c>
      <c r="B18" s="377" t="e">
        <v>#N/A</v>
      </c>
      <c r="C18" s="377" t="e">
        <v>#N/A</v>
      </c>
      <c r="D18" s="377" t="e">
        <v>#N/A</v>
      </c>
      <c r="E18" s="377" t="e">
        <v>#N/A</v>
      </c>
      <c r="F18" s="377" t="e">
        <v>#N/A</v>
      </c>
      <c r="G18" s="377" t="e">
        <v>#N/A</v>
      </c>
      <c r="H18" s="377" t="e">
        <v>#N/A</v>
      </c>
      <c r="I18" s="377" t="e">
        <v>#N/A</v>
      </c>
      <c r="J18" s="377" t="e">
        <v>#N/A</v>
      </c>
      <c r="K18" s="377" t="e">
        <v>#N/A</v>
      </c>
      <c r="L18" s="377" t="e">
        <v>#N/A</v>
      </c>
      <c r="M18" s="377" t="e">
        <v>#N/A</v>
      </c>
      <c r="N18" s="377" t="e">
        <v>#N/A</v>
      </c>
      <c r="O18" s="377" t="e">
        <v>#N/A</v>
      </c>
      <c r="P18" s="377" t="e">
        <v>#N/A</v>
      </c>
      <c r="Q18" s="377" t="e">
        <v>#N/A</v>
      </c>
      <c r="R18" s="377" t="e">
        <v>#N/A</v>
      </c>
      <c r="S18" s="170" t="e">
        <v>#N/A</v>
      </c>
      <c r="T18" s="171"/>
      <c r="U18" s="35"/>
      <c r="V18" s="35"/>
      <c r="W18" s="35"/>
      <c r="X18" s="35"/>
      <c r="Y18" s="35"/>
      <c r="Z18" s="35"/>
    </row>
    <row r="19" spans="1:26" ht="12.75" customHeight="1" x14ac:dyDescent="0.2">
      <c r="A19" s="142">
        <v>2019</v>
      </c>
      <c r="B19" s="377" t="e">
        <v>#N/A</v>
      </c>
      <c r="C19" s="377" t="e">
        <v>#N/A</v>
      </c>
      <c r="D19" s="377" t="e">
        <v>#N/A</v>
      </c>
      <c r="E19" s="377" t="e">
        <v>#N/A</v>
      </c>
      <c r="F19" s="377" t="e">
        <v>#N/A</v>
      </c>
      <c r="G19" s="377" t="e">
        <v>#N/A</v>
      </c>
      <c r="H19" s="377" t="e">
        <v>#N/A</v>
      </c>
      <c r="I19" s="377" t="e">
        <v>#N/A</v>
      </c>
      <c r="J19" s="377" t="e">
        <v>#N/A</v>
      </c>
      <c r="K19" s="377" t="e">
        <v>#N/A</v>
      </c>
      <c r="L19" s="377" t="e">
        <v>#N/A</v>
      </c>
      <c r="M19" s="377" t="e">
        <v>#N/A</v>
      </c>
      <c r="N19" s="377" t="e">
        <v>#N/A</v>
      </c>
      <c r="O19" s="377" t="e">
        <v>#N/A</v>
      </c>
      <c r="P19" s="377" t="e">
        <v>#N/A</v>
      </c>
      <c r="Q19" s="377" t="e">
        <v>#N/A</v>
      </c>
      <c r="R19" s="377" t="e">
        <v>#N/A</v>
      </c>
      <c r="S19" s="170" t="e">
        <v>#N/A</v>
      </c>
      <c r="T19" s="131"/>
      <c r="U19" s="147"/>
      <c r="V19" s="147"/>
      <c r="W19" s="147"/>
      <c r="X19" s="147"/>
      <c r="Y19" s="147"/>
      <c r="Z19" s="147"/>
    </row>
    <row r="20" spans="1:26" ht="12.75" customHeight="1" x14ac:dyDescent="0.2">
      <c r="A20" s="142">
        <v>2020</v>
      </c>
      <c r="B20" s="377" t="e">
        <v>#N/A</v>
      </c>
      <c r="C20" s="377" t="e">
        <v>#N/A</v>
      </c>
      <c r="D20" s="377" t="e">
        <v>#N/A</v>
      </c>
      <c r="E20" s="377" t="e">
        <v>#N/A</v>
      </c>
      <c r="F20" s="377" t="e">
        <v>#N/A</v>
      </c>
      <c r="G20" s="377" t="e">
        <v>#N/A</v>
      </c>
      <c r="H20" s="377" t="e">
        <v>#N/A</v>
      </c>
      <c r="I20" s="377" t="e">
        <v>#N/A</v>
      </c>
      <c r="J20" s="377" t="e">
        <v>#N/A</v>
      </c>
      <c r="K20" s="377" t="e">
        <v>#N/A</v>
      </c>
      <c r="L20" s="377" t="e">
        <v>#N/A</v>
      </c>
      <c r="M20" s="377" t="e">
        <v>#N/A</v>
      </c>
      <c r="N20" s="377" t="e">
        <v>#N/A</v>
      </c>
      <c r="O20" s="377" t="e">
        <v>#N/A</v>
      </c>
      <c r="P20" s="377" t="e">
        <v>#N/A</v>
      </c>
      <c r="Q20" s="377" t="e">
        <v>#N/A</v>
      </c>
      <c r="R20" s="377" t="e">
        <v>#N/A</v>
      </c>
      <c r="S20" s="170" t="e">
        <v>#N/A</v>
      </c>
      <c r="T20" s="131"/>
      <c r="U20" s="147"/>
      <c r="V20" s="147"/>
      <c r="W20" s="147"/>
      <c r="X20" s="147"/>
      <c r="Y20" s="147"/>
      <c r="Z20" s="147"/>
    </row>
    <row r="21" spans="1:26" ht="12.75" customHeight="1" x14ac:dyDescent="0.2">
      <c r="A21" s="142">
        <v>2021</v>
      </c>
      <c r="B21" s="377" t="e">
        <v>#N/A</v>
      </c>
      <c r="C21" s="377" t="e">
        <v>#N/A</v>
      </c>
      <c r="D21" s="377" t="e">
        <v>#N/A</v>
      </c>
      <c r="E21" s="377" t="e">
        <v>#N/A</v>
      </c>
      <c r="F21" s="377" t="e">
        <v>#N/A</v>
      </c>
      <c r="G21" s="377" t="e">
        <v>#N/A</v>
      </c>
      <c r="H21" s="377" t="e">
        <v>#N/A</v>
      </c>
      <c r="I21" s="377" t="e">
        <v>#N/A</v>
      </c>
      <c r="J21" s="377" t="e">
        <v>#N/A</v>
      </c>
      <c r="K21" s="377" t="e">
        <v>#N/A</v>
      </c>
      <c r="L21" s="377" t="e">
        <v>#N/A</v>
      </c>
      <c r="M21" s="377" t="e">
        <v>#N/A</v>
      </c>
      <c r="N21" s="377" t="e">
        <v>#N/A</v>
      </c>
      <c r="O21" s="377" t="e">
        <v>#N/A</v>
      </c>
      <c r="P21" s="377" t="e">
        <v>#N/A</v>
      </c>
      <c r="Q21" s="377" t="e">
        <v>#N/A</v>
      </c>
      <c r="R21" s="377" t="e">
        <v>#N/A</v>
      </c>
      <c r="S21" s="170" t="e">
        <v>#N/A</v>
      </c>
      <c r="T21" s="131"/>
      <c r="U21" s="147"/>
      <c r="V21" s="147"/>
      <c r="W21" s="147"/>
      <c r="X21" s="147"/>
      <c r="Y21" s="147"/>
      <c r="Z21" s="147"/>
    </row>
    <row r="22" spans="1:26" ht="12.75" customHeight="1" x14ac:dyDescent="0.2">
      <c r="A22" s="142">
        <v>2022</v>
      </c>
      <c r="B22" s="377" t="e">
        <v>#N/A</v>
      </c>
      <c r="C22" s="377" t="e">
        <v>#N/A</v>
      </c>
      <c r="D22" s="377" t="e">
        <v>#N/A</v>
      </c>
      <c r="E22" s="377" t="e">
        <v>#N/A</v>
      </c>
      <c r="F22" s="377" t="e">
        <v>#N/A</v>
      </c>
      <c r="G22" s="377" t="e">
        <v>#N/A</v>
      </c>
      <c r="H22" s="377" t="e">
        <v>#N/A</v>
      </c>
      <c r="I22" s="377" t="e">
        <v>#N/A</v>
      </c>
      <c r="J22" s="377" t="e">
        <v>#N/A</v>
      </c>
      <c r="K22" s="377" t="e">
        <v>#N/A</v>
      </c>
      <c r="L22" s="377" t="e">
        <v>#N/A</v>
      </c>
      <c r="M22" s="377" t="e">
        <v>#N/A</v>
      </c>
      <c r="N22" s="377" t="e">
        <v>#N/A</v>
      </c>
      <c r="O22" s="377" t="e">
        <v>#N/A</v>
      </c>
      <c r="P22" s="377" t="e">
        <v>#N/A</v>
      </c>
      <c r="Q22" s="377" t="e">
        <v>#N/A</v>
      </c>
      <c r="R22" s="377" t="e">
        <v>#N/A</v>
      </c>
      <c r="S22" s="170" t="e">
        <v>#N/A</v>
      </c>
      <c r="T22" s="147"/>
      <c r="U22" s="147"/>
      <c r="V22" s="147"/>
      <c r="W22" s="147"/>
      <c r="X22" s="147"/>
      <c r="Y22" s="147"/>
      <c r="Z22" s="147"/>
    </row>
    <row r="23" spans="1:26" ht="12.75" customHeight="1" x14ac:dyDescent="0.2">
      <c r="A23" s="142">
        <v>2023</v>
      </c>
      <c r="B23" s="377" t="e">
        <v>#N/A</v>
      </c>
      <c r="C23" s="377" t="e">
        <v>#N/A</v>
      </c>
      <c r="D23" s="377" t="e">
        <v>#N/A</v>
      </c>
      <c r="E23" s="377" t="e">
        <v>#N/A</v>
      </c>
      <c r="F23" s="377" t="e">
        <v>#N/A</v>
      </c>
      <c r="G23" s="377" t="e">
        <v>#N/A</v>
      </c>
      <c r="H23" s="377" t="e">
        <v>#N/A</v>
      </c>
      <c r="I23" s="377" t="e">
        <v>#N/A</v>
      </c>
      <c r="J23" s="377" t="e">
        <v>#N/A</v>
      </c>
      <c r="K23" s="377" t="e">
        <v>#N/A</v>
      </c>
      <c r="L23" s="377" t="e">
        <v>#N/A</v>
      </c>
      <c r="M23" s="377" t="e">
        <v>#N/A</v>
      </c>
      <c r="N23" s="377" t="e">
        <v>#N/A</v>
      </c>
      <c r="O23" s="377" t="e">
        <v>#N/A</v>
      </c>
      <c r="P23" s="377" t="e">
        <v>#N/A</v>
      </c>
      <c r="Q23" s="377" t="e">
        <v>#N/A</v>
      </c>
      <c r="R23" s="377" t="e">
        <v>#N/A</v>
      </c>
      <c r="S23" s="170" t="e">
        <v>#N/A</v>
      </c>
      <c r="T23" s="147"/>
      <c r="U23" s="147"/>
      <c r="V23" s="147"/>
      <c r="W23" s="147"/>
      <c r="X23" s="147"/>
      <c r="Y23" s="147"/>
      <c r="Z23" s="147"/>
    </row>
    <row r="24" spans="1:26" ht="12.75" customHeight="1" x14ac:dyDescent="0.2">
      <c r="A24" s="142">
        <v>2024</v>
      </c>
      <c r="B24" s="377" t="e">
        <v>#N/A</v>
      </c>
      <c r="C24" s="377" t="e">
        <v>#N/A</v>
      </c>
      <c r="D24" s="377" t="e">
        <v>#N/A</v>
      </c>
      <c r="E24" s="377" t="e">
        <v>#N/A</v>
      </c>
      <c r="F24" s="377" t="e">
        <v>#N/A</v>
      </c>
      <c r="G24" s="377" t="e">
        <v>#N/A</v>
      </c>
      <c r="H24" s="377" t="e">
        <v>#N/A</v>
      </c>
      <c r="I24" s="377" t="e">
        <v>#N/A</v>
      </c>
      <c r="J24" s="377" t="e">
        <v>#N/A</v>
      </c>
      <c r="K24" s="377" t="e">
        <v>#N/A</v>
      </c>
      <c r="L24" s="377" t="e">
        <v>#N/A</v>
      </c>
      <c r="M24" s="377" t="e">
        <v>#N/A</v>
      </c>
      <c r="N24" s="377" t="e">
        <v>#N/A</v>
      </c>
      <c r="O24" s="377" t="e">
        <v>#N/A</v>
      </c>
      <c r="P24" s="377" t="e">
        <v>#N/A</v>
      </c>
      <c r="Q24" s="377" t="e">
        <v>#N/A</v>
      </c>
      <c r="R24" s="377" t="e">
        <v>#N/A</v>
      </c>
      <c r="S24" s="170" t="e">
        <v>#N/A</v>
      </c>
      <c r="T24" s="147"/>
      <c r="U24" s="147"/>
      <c r="V24" s="147"/>
      <c r="W24" s="147"/>
      <c r="X24" s="147"/>
      <c r="Y24" s="147"/>
      <c r="Z24" s="147"/>
    </row>
    <row r="25" spans="1:26" ht="12.75" customHeight="1" x14ac:dyDescent="0.2">
      <c r="A25" s="142">
        <v>2025</v>
      </c>
      <c r="B25" s="377" t="e">
        <v>#N/A</v>
      </c>
      <c r="C25" s="377" t="e">
        <v>#N/A</v>
      </c>
      <c r="D25" s="377" t="e">
        <v>#N/A</v>
      </c>
      <c r="E25" s="377" t="e">
        <v>#N/A</v>
      </c>
      <c r="F25" s="377" t="e">
        <v>#N/A</v>
      </c>
      <c r="G25" s="377" t="e">
        <v>#N/A</v>
      </c>
      <c r="H25" s="377" t="e">
        <v>#N/A</v>
      </c>
      <c r="I25" s="377" t="e">
        <v>#N/A</v>
      </c>
      <c r="J25" s="377" t="e">
        <v>#N/A</v>
      </c>
      <c r="K25" s="377" t="e">
        <v>#N/A</v>
      </c>
      <c r="L25" s="377" t="e">
        <v>#N/A</v>
      </c>
      <c r="M25" s="377" t="e">
        <v>#N/A</v>
      </c>
      <c r="N25" s="377" t="e">
        <v>#N/A</v>
      </c>
      <c r="O25" s="377" t="e">
        <v>#N/A</v>
      </c>
      <c r="P25" s="377" t="e">
        <v>#N/A</v>
      </c>
      <c r="Q25" s="377" t="e">
        <v>#N/A</v>
      </c>
      <c r="R25" s="377" t="e">
        <v>#N/A</v>
      </c>
      <c r="S25" s="170" t="e">
        <v>#N/A</v>
      </c>
      <c r="T25" s="147"/>
      <c r="U25" s="147"/>
      <c r="V25" s="147"/>
      <c r="W25" s="147"/>
      <c r="X25" s="147"/>
      <c r="Y25" s="147"/>
      <c r="Z25" s="147"/>
    </row>
    <row r="26" spans="1:26" ht="12.75" customHeight="1" x14ac:dyDescent="0.2">
      <c r="A26" s="142">
        <v>2026</v>
      </c>
      <c r="B26" s="377" t="e">
        <v>#N/A</v>
      </c>
      <c r="C26" s="377" t="e">
        <v>#N/A</v>
      </c>
      <c r="D26" s="377" t="e">
        <v>#N/A</v>
      </c>
      <c r="E26" s="377" t="e">
        <v>#N/A</v>
      </c>
      <c r="F26" s="377" t="e">
        <v>#N/A</v>
      </c>
      <c r="G26" s="377" t="e">
        <v>#N/A</v>
      </c>
      <c r="H26" s="377" t="e">
        <v>#N/A</v>
      </c>
      <c r="I26" s="377" t="e">
        <v>#N/A</v>
      </c>
      <c r="J26" s="377" t="e">
        <v>#N/A</v>
      </c>
      <c r="K26" s="377" t="e">
        <v>#N/A</v>
      </c>
      <c r="L26" s="377" t="e">
        <v>#N/A</v>
      </c>
      <c r="M26" s="377" t="e">
        <v>#N/A</v>
      </c>
      <c r="N26" s="377" t="e">
        <v>#N/A</v>
      </c>
      <c r="O26" s="377" t="e">
        <v>#N/A</v>
      </c>
      <c r="P26" s="377" t="e">
        <v>#N/A</v>
      </c>
      <c r="Q26" s="377" t="e">
        <v>#N/A</v>
      </c>
      <c r="R26" s="377" t="e">
        <v>#N/A</v>
      </c>
      <c r="S26" s="170" t="e">
        <v>#N/A</v>
      </c>
      <c r="T26" s="147"/>
      <c r="U26" s="147"/>
      <c r="V26" s="147"/>
      <c r="W26" s="147"/>
      <c r="X26" s="147"/>
      <c r="Y26" s="147"/>
      <c r="Z26" s="147"/>
    </row>
    <row r="27" spans="1:26" ht="12.75" customHeight="1" x14ac:dyDescent="0.2">
      <c r="A27" s="142">
        <v>2027</v>
      </c>
      <c r="B27" s="377" t="e">
        <v>#N/A</v>
      </c>
      <c r="C27" s="377" t="e">
        <v>#N/A</v>
      </c>
      <c r="D27" s="377" t="e">
        <v>#N/A</v>
      </c>
      <c r="E27" s="377" t="e">
        <v>#N/A</v>
      </c>
      <c r="F27" s="377" t="e">
        <v>#N/A</v>
      </c>
      <c r="G27" s="377" t="e">
        <v>#N/A</v>
      </c>
      <c r="H27" s="377" t="e">
        <v>#N/A</v>
      </c>
      <c r="I27" s="377" t="e">
        <v>#N/A</v>
      </c>
      <c r="J27" s="377" t="e">
        <v>#N/A</v>
      </c>
      <c r="K27" s="377" t="e">
        <v>#N/A</v>
      </c>
      <c r="L27" s="377" t="e">
        <v>#N/A</v>
      </c>
      <c r="M27" s="377" t="e">
        <v>#N/A</v>
      </c>
      <c r="N27" s="377" t="e">
        <v>#N/A</v>
      </c>
      <c r="O27" s="377" t="e">
        <v>#N/A</v>
      </c>
      <c r="P27" s="377" t="e">
        <v>#N/A</v>
      </c>
      <c r="Q27" s="377" t="e">
        <v>#N/A</v>
      </c>
      <c r="R27" s="377" t="e">
        <v>#N/A</v>
      </c>
      <c r="S27" s="170" t="e">
        <v>#N/A</v>
      </c>
      <c r="T27" s="147"/>
      <c r="U27" s="147"/>
      <c r="V27" s="147"/>
      <c r="W27" s="147"/>
      <c r="X27" s="147"/>
      <c r="Y27" s="147"/>
      <c r="Z27" s="147"/>
    </row>
    <row r="28" spans="1:26" ht="12.75" customHeight="1" x14ac:dyDescent="0.2">
      <c r="A28" s="142">
        <v>2028</v>
      </c>
      <c r="B28" s="377" t="e">
        <v>#N/A</v>
      </c>
      <c r="C28" s="377" t="e">
        <v>#N/A</v>
      </c>
      <c r="D28" s="377" t="e">
        <v>#N/A</v>
      </c>
      <c r="E28" s="377" t="e">
        <v>#N/A</v>
      </c>
      <c r="F28" s="377" t="e">
        <v>#N/A</v>
      </c>
      <c r="G28" s="377" t="e">
        <v>#N/A</v>
      </c>
      <c r="H28" s="377" t="e">
        <v>#N/A</v>
      </c>
      <c r="I28" s="377" t="e">
        <v>#N/A</v>
      </c>
      <c r="J28" s="377" t="e">
        <v>#N/A</v>
      </c>
      <c r="K28" s="377" t="e">
        <v>#N/A</v>
      </c>
      <c r="L28" s="377" t="e">
        <v>#N/A</v>
      </c>
      <c r="M28" s="377" t="e">
        <v>#N/A</v>
      </c>
      <c r="N28" s="377" t="e">
        <v>#N/A</v>
      </c>
      <c r="O28" s="377" t="e">
        <v>#N/A</v>
      </c>
      <c r="P28" s="377" t="e">
        <v>#N/A</v>
      </c>
      <c r="Q28" s="377" t="e">
        <v>#N/A</v>
      </c>
      <c r="R28" s="377" t="e">
        <v>#N/A</v>
      </c>
      <c r="S28" s="170" t="e">
        <v>#N/A</v>
      </c>
      <c r="T28" s="147"/>
      <c r="U28" s="147"/>
      <c r="V28" s="147"/>
      <c r="W28" s="147"/>
      <c r="X28" s="147"/>
      <c r="Y28" s="147"/>
      <c r="Z28" s="147"/>
    </row>
    <row r="29" spans="1:26" ht="12.75" customHeight="1" x14ac:dyDescent="0.2">
      <c r="A29" s="142">
        <v>2029</v>
      </c>
      <c r="B29" s="377" t="e">
        <v>#N/A</v>
      </c>
      <c r="C29" s="377" t="e">
        <v>#N/A</v>
      </c>
      <c r="D29" s="377" t="e">
        <v>#N/A</v>
      </c>
      <c r="E29" s="377" t="e">
        <v>#N/A</v>
      </c>
      <c r="F29" s="377" t="e">
        <v>#N/A</v>
      </c>
      <c r="G29" s="377" t="e">
        <v>#N/A</v>
      </c>
      <c r="H29" s="377" t="e">
        <v>#N/A</v>
      </c>
      <c r="I29" s="377" t="e">
        <v>#N/A</v>
      </c>
      <c r="J29" s="377" t="e">
        <v>#N/A</v>
      </c>
      <c r="K29" s="377" t="e">
        <v>#N/A</v>
      </c>
      <c r="L29" s="377" t="e">
        <v>#N/A</v>
      </c>
      <c r="M29" s="377" t="e">
        <v>#N/A</v>
      </c>
      <c r="N29" s="377" t="e">
        <v>#N/A</v>
      </c>
      <c r="O29" s="377" t="e">
        <v>#N/A</v>
      </c>
      <c r="P29" s="377" t="e">
        <v>#N/A</v>
      </c>
      <c r="Q29" s="377" t="e">
        <v>#N/A</v>
      </c>
      <c r="R29" s="377" t="e">
        <v>#N/A</v>
      </c>
      <c r="S29" s="170" t="e">
        <v>#N/A</v>
      </c>
      <c r="T29" s="147"/>
      <c r="U29" s="147"/>
      <c r="V29" s="147"/>
      <c r="W29" s="147"/>
      <c r="X29" s="147"/>
      <c r="Y29" s="147"/>
      <c r="Z29" s="147"/>
    </row>
    <row r="30" spans="1:26" ht="12.75" customHeight="1" x14ac:dyDescent="0.2">
      <c r="A30" s="142">
        <v>2030</v>
      </c>
      <c r="B30" s="377" t="e">
        <v>#N/A</v>
      </c>
      <c r="C30" s="377" t="e">
        <v>#N/A</v>
      </c>
      <c r="D30" s="377" t="e">
        <v>#N/A</v>
      </c>
      <c r="E30" s="377" t="e">
        <v>#N/A</v>
      </c>
      <c r="F30" s="377" t="e">
        <v>#N/A</v>
      </c>
      <c r="G30" s="377" t="e">
        <v>#N/A</v>
      </c>
      <c r="H30" s="377" t="e">
        <v>#N/A</v>
      </c>
      <c r="I30" s="377" t="e">
        <v>#N/A</v>
      </c>
      <c r="J30" s="377" t="e">
        <v>#N/A</v>
      </c>
      <c r="K30" s="377" t="e">
        <v>#N/A</v>
      </c>
      <c r="L30" s="377" t="e">
        <v>#N/A</v>
      </c>
      <c r="M30" s="377" t="e">
        <v>#N/A</v>
      </c>
      <c r="N30" s="377" t="e">
        <v>#N/A</v>
      </c>
      <c r="O30" s="377" t="e">
        <v>#N/A</v>
      </c>
      <c r="P30" s="377" t="e">
        <v>#N/A</v>
      </c>
      <c r="Q30" s="377" t="e">
        <v>#N/A</v>
      </c>
      <c r="R30" s="377" t="e">
        <v>#N/A</v>
      </c>
      <c r="S30" s="170" t="e">
        <v>#N/A</v>
      </c>
      <c r="T30" s="147"/>
      <c r="U30" s="147"/>
      <c r="V30" s="147"/>
      <c r="W30" s="147"/>
      <c r="X30" s="147"/>
      <c r="Y30" s="147"/>
      <c r="Z30" s="147"/>
    </row>
    <row r="31" spans="1:26" ht="12.75" customHeight="1" x14ac:dyDescent="0.2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 x14ac:dyDescent="0.2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 x14ac:dyDescent="0.2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 x14ac:dyDescent="0.2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 x14ac:dyDescent="0.2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 x14ac:dyDescent="0.2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 x14ac:dyDescent="0.2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 x14ac:dyDescent="0.2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 x14ac:dyDescent="0.2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 x14ac:dyDescent="0.2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 x14ac:dyDescent="0.2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 x14ac:dyDescent="0.2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 x14ac:dyDescent="0.2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 x14ac:dyDescent="0.2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 x14ac:dyDescent="0.2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 x14ac:dyDescent="0.2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 x14ac:dyDescent="0.2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 x14ac:dyDescent="0.2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 x14ac:dyDescent="0.2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 x14ac:dyDescent="0.2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 x14ac:dyDescent="0.2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 x14ac:dyDescent="0.2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 x14ac:dyDescent="0.2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 x14ac:dyDescent="0.2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 x14ac:dyDescent="0.2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 x14ac:dyDescent="0.2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 x14ac:dyDescent="0.2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 x14ac:dyDescent="0.2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 x14ac:dyDescent="0.2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 x14ac:dyDescent="0.2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 x14ac:dyDescent="0.2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 x14ac:dyDescent="0.2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 x14ac:dyDescent="0.2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 x14ac:dyDescent="0.2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 x14ac:dyDescent="0.2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 x14ac:dyDescent="0.2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 x14ac:dyDescent="0.2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 x14ac:dyDescent="0.2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 x14ac:dyDescent="0.2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 x14ac:dyDescent="0.2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 x14ac:dyDescent="0.2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 x14ac:dyDescent="0.2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 x14ac:dyDescent="0.2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 x14ac:dyDescent="0.2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 x14ac:dyDescent="0.2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 x14ac:dyDescent="0.2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 x14ac:dyDescent="0.2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 x14ac:dyDescent="0.2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 x14ac:dyDescent="0.2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 x14ac:dyDescent="0.2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 x14ac:dyDescent="0.2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 x14ac:dyDescent="0.2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 x14ac:dyDescent="0.2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 x14ac:dyDescent="0.2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 x14ac:dyDescent="0.2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 x14ac:dyDescent="0.2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 x14ac:dyDescent="0.2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 x14ac:dyDescent="0.2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 x14ac:dyDescent="0.2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 x14ac:dyDescent="0.2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 x14ac:dyDescent="0.2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 x14ac:dyDescent="0.2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 x14ac:dyDescent="0.2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 x14ac:dyDescent="0.2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 x14ac:dyDescent="0.2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 x14ac:dyDescent="0.2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 x14ac:dyDescent="0.2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 x14ac:dyDescent="0.2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 x14ac:dyDescent="0.2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 x14ac:dyDescent="0.2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 x14ac:dyDescent="0.2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 x14ac:dyDescent="0.2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 x14ac:dyDescent="0.2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 x14ac:dyDescent="0.2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 x14ac:dyDescent="0.2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 x14ac:dyDescent="0.2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 x14ac:dyDescent="0.2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 x14ac:dyDescent="0.2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 x14ac:dyDescent="0.2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 x14ac:dyDescent="0.2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 x14ac:dyDescent="0.2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 x14ac:dyDescent="0.2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 x14ac:dyDescent="0.2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 x14ac:dyDescent="0.2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 x14ac:dyDescent="0.2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 x14ac:dyDescent="0.2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 x14ac:dyDescent="0.2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 x14ac:dyDescent="0.2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 x14ac:dyDescent="0.2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 x14ac:dyDescent="0.2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 x14ac:dyDescent="0.2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 x14ac:dyDescent="0.2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 x14ac:dyDescent="0.2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 x14ac:dyDescent="0.2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 x14ac:dyDescent="0.2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 x14ac:dyDescent="0.2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 x14ac:dyDescent="0.2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 x14ac:dyDescent="0.2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 x14ac:dyDescent="0.2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 x14ac:dyDescent="0.2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 x14ac:dyDescent="0.2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 x14ac:dyDescent="0.2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 x14ac:dyDescent="0.2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 x14ac:dyDescent="0.2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 x14ac:dyDescent="0.2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 x14ac:dyDescent="0.2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 x14ac:dyDescent="0.2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 x14ac:dyDescent="0.2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 x14ac:dyDescent="0.2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 x14ac:dyDescent="0.2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 x14ac:dyDescent="0.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 x14ac:dyDescent="0.2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 x14ac:dyDescent="0.2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 x14ac:dyDescent="0.2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 x14ac:dyDescent="0.2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 x14ac:dyDescent="0.2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 x14ac:dyDescent="0.2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 x14ac:dyDescent="0.2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 x14ac:dyDescent="0.2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 x14ac:dyDescent="0.2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 x14ac:dyDescent="0.2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 x14ac:dyDescent="0.2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 x14ac:dyDescent="0.2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 x14ac:dyDescent="0.2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 x14ac:dyDescent="0.2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 x14ac:dyDescent="0.2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 x14ac:dyDescent="0.2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 x14ac:dyDescent="0.2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 x14ac:dyDescent="0.2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 x14ac:dyDescent="0.2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 x14ac:dyDescent="0.2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 x14ac:dyDescent="0.2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 x14ac:dyDescent="0.2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 x14ac:dyDescent="0.2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 x14ac:dyDescent="0.2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 x14ac:dyDescent="0.2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 x14ac:dyDescent="0.2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 x14ac:dyDescent="0.2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 x14ac:dyDescent="0.2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 x14ac:dyDescent="0.2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 x14ac:dyDescent="0.2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 x14ac:dyDescent="0.2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 x14ac:dyDescent="0.2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 x14ac:dyDescent="0.2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 x14ac:dyDescent="0.2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 x14ac:dyDescent="0.2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 x14ac:dyDescent="0.2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 x14ac:dyDescent="0.2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 x14ac:dyDescent="0.2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 x14ac:dyDescent="0.2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 x14ac:dyDescent="0.2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 x14ac:dyDescent="0.2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 x14ac:dyDescent="0.2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 x14ac:dyDescent="0.2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 x14ac:dyDescent="0.2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 x14ac:dyDescent="0.2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 x14ac:dyDescent="0.2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 x14ac:dyDescent="0.2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 x14ac:dyDescent="0.2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 x14ac:dyDescent="0.2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 x14ac:dyDescent="0.2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 x14ac:dyDescent="0.2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 x14ac:dyDescent="0.2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 x14ac:dyDescent="0.2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 x14ac:dyDescent="0.2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 x14ac:dyDescent="0.2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 x14ac:dyDescent="0.2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 x14ac:dyDescent="0.2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 x14ac:dyDescent="0.2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 x14ac:dyDescent="0.2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 x14ac:dyDescent="0.2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 x14ac:dyDescent="0.2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 x14ac:dyDescent="0.2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 x14ac:dyDescent="0.2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 x14ac:dyDescent="0.2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 x14ac:dyDescent="0.2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 x14ac:dyDescent="0.2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 x14ac:dyDescent="0.2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 x14ac:dyDescent="0.2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 x14ac:dyDescent="0.2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 x14ac:dyDescent="0.2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 x14ac:dyDescent="0.2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 x14ac:dyDescent="0.2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 x14ac:dyDescent="0.2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 x14ac:dyDescent="0.2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 x14ac:dyDescent="0.2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 x14ac:dyDescent="0.2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 x14ac:dyDescent="0.2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 x14ac:dyDescent="0.2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 x14ac:dyDescent="0.2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 x14ac:dyDescent="0.2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 x14ac:dyDescent="0.2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 x14ac:dyDescent="0.2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 x14ac:dyDescent="0.2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 x14ac:dyDescent="0.2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 x14ac:dyDescent="0.2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 x14ac:dyDescent="0.2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 x14ac:dyDescent="0.2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 x14ac:dyDescent="0.2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 x14ac:dyDescent="0.2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 x14ac:dyDescent="0.2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 x14ac:dyDescent="0.2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 x14ac:dyDescent="0.2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 x14ac:dyDescent="0.2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 x14ac:dyDescent="0.2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 x14ac:dyDescent="0.2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 x14ac:dyDescent="0.2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 x14ac:dyDescent="0.2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 x14ac:dyDescent="0.2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 x14ac:dyDescent="0.2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 x14ac:dyDescent="0.2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 x14ac:dyDescent="0.2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 x14ac:dyDescent="0.2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 x14ac:dyDescent="0.2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 x14ac:dyDescent="0.2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 x14ac:dyDescent="0.2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 x14ac:dyDescent="0.2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 x14ac:dyDescent="0.2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 x14ac:dyDescent="0.2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 x14ac:dyDescent="0.2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 x14ac:dyDescent="0.2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 x14ac:dyDescent="0.2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 x14ac:dyDescent="0.2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 x14ac:dyDescent="0.2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 x14ac:dyDescent="0.2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 x14ac:dyDescent="0.2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 x14ac:dyDescent="0.2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 x14ac:dyDescent="0.2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 x14ac:dyDescent="0.2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 x14ac:dyDescent="0.2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 x14ac:dyDescent="0.2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 x14ac:dyDescent="0.2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 x14ac:dyDescent="0.2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 x14ac:dyDescent="0.2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 x14ac:dyDescent="0.2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 x14ac:dyDescent="0.2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 x14ac:dyDescent="0.2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 x14ac:dyDescent="0.2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 x14ac:dyDescent="0.2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 x14ac:dyDescent="0.2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 x14ac:dyDescent="0.2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 x14ac:dyDescent="0.2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 x14ac:dyDescent="0.2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 x14ac:dyDescent="0.2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 x14ac:dyDescent="0.2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 x14ac:dyDescent="0.2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 x14ac:dyDescent="0.2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 x14ac:dyDescent="0.2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 x14ac:dyDescent="0.2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 x14ac:dyDescent="0.2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 x14ac:dyDescent="0.2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 x14ac:dyDescent="0.2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 x14ac:dyDescent="0.2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 x14ac:dyDescent="0.2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 x14ac:dyDescent="0.2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 x14ac:dyDescent="0.2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 x14ac:dyDescent="0.2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 x14ac:dyDescent="0.2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 x14ac:dyDescent="0.2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 x14ac:dyDescent="0.2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 x14ac:dyDescent="0.2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 x14ac:dyDescent="0.2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 x14ac:dyDescent="0.2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 x14ac:dyDescent="0.2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 x14ac:dyDescent="0.2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 x14ac:dyDescent="0.2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 x14ac:dyDescent="0.2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 x14ac:dyDescent="0.2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 x14ac:dyDescent="0.2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 x14ac:dyDescent="0.2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 x14ac:dyDescent="0.2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 x14ac:dyDescent="0.2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 x14ac:dyDescent="0.2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 x14ac:dyDescent="0.2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 x14ac:dyDescent="0.2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 x14ac:dyDescent="0.2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 x14ac:dyDescent="0.2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 x14ac:dyDescent="0.2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 x14ac:dyDescent="0.2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 x14ac:dyDescent="0.2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 x14ac:dyDescent="0.2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 x14ac:dyDescent="0.2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 x14ac:dyDescent="0.2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 x14ac:dyDescent="0.2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 x14ac:dyDescent="0.2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 x14ac:dyDescent="0.2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 x14ac:dyDescent="0.2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 x14ac:dyDescent="0.2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 x14ac:dyDescent="0.2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 x14ac:dyDescent="0.2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 x14ac:dyDescent="0.2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 x14ac:dyDescent="0.2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 x14ac:dyDescent="0.2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 x14ac:dyDescent="0.2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 x14ac:dyDescent="0.2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 x14ac:dyDescent="0.2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 x14ac:dyDescent="0.2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 x14ac:dyDescent="0.2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 x14ac:dyDescent="0.2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 x14ac:dyDescent="0.2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 x14ac:dyDescent="0.2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 x14ac:dyDescent="0.2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 x14ac:dyDescent="0.2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 x14ac:dyDescent="0.2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 x14ac:dyDescent="0.2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 x14ac:dyDescent="0.2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 x14ac:dyDescent="0.2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 x14ac:dyDescent="0.2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 x14ac:dyDescent="0.2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 x14ac:dyDescent="0.2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 x14ac:dyDescent="0.2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 x14ac:dyDescent="0.2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 x14ac:dyDescent="0.2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 x14ac:dyDescent="0.2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 x14ac:dyDescent="0.2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 x14ac:dyDescent="0.2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 x14ac:dyDescent="0.2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 x14ac:dyDescent="0.2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 x14ac:dyDescent="0.2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 x14ac:dyDescent="0.2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 x14ac:dyDescent="0.2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 x14ac:dyDescent="0.2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 x14ac:dyDescent="0.2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 x14ac:dyDescent="0.2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 x14ac:dyDescent="0.2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 x14ac:dyDescent="0.2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 x14ac:dyDescent="0.2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 x14ac:dyDescent="0.2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 x14ac:dyDescent="0.2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 x14ac:dyDescent="0.2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 x14ac:dyDescent="0.2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 x14ac:dyDescent="0.2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 x14ac:dyDescent="0.2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 x14ac:dyDescent="0.2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 x14ac:dyDescent="0.2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 x14ac:dyDescent="0.2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 x14ac:dyDescent="0.2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 x14ac:dyDescent="0.2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 x14ac:dyDescent="0.2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 x14ac:dyDescent="0.2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 x14ac:dyDescent="0.2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 x14ac:dyDescent="0.2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 x14ac:dyDescent="0.2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 x14ac:dyDescent="0.2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 x14ac:dyDescent="0.2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 x14ac:dyDescent="0.2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 x14ac:dyDescent="0.2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 x14ac:dyDescent="0.2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 x14ac:dyDescent="0.2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 x14ac:dyDescent="0.2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 x14ac:dyDescent="0.2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 x14ac:dyDescent="0.2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 x14ac:dyDescent="0.2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 x14ac:dyDescent="0.2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 x14ac:dyDescent="0.2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 x14ac:dyDescent="0.2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 x14ac:dyDescent="0.2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 x14ac:dyDescent="0.2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 x14ac:dyDescent="0.2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 x14ac:dyDescent="0.2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 x14ac:dyDescent="0.2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 x14ac:dyDescent="0.2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 x14ac:dyDescent="0.2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 x14ac:dyDescent="0.2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 x14ac:dyDescent="0.2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 x14ac:dyDescent="0.2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 x14ac:dyDescent="0.2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 x14ac:dyDescent="0.2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 x14ac:dyDescent="0.2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 x14ac:dyDescent="0.2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 x14ac:dyDescent="0.2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 x14ac:dyDescent="0.2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 x14ac:dyDescent="0.2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 x14ac:dyDescent="0.2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 x14ac:dyDescent="0.2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 x14ac:dyDescent="0.2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 x14ac:dyDescent="0.2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 x14ac:dyDescent="0.2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 x14ac:dyDescent="0.2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 x14ac:dyDescent="0.2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 x14ac:dyDescent="0.2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 x14ac:dyDescent="0.2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 x14ac:dyDescent="0.2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 x14ac:dyDescent="0.2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 x14ac:dyDescent="0.2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 x14ac:dyDescent="0.2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 x14ac:dyDescent="0.2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 x14ac:dyDescent="0.2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 x14ac:dyDescent="0.2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 x14ac:dyDescent="0.2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 x14ac:dyDescent="0.2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 x14ac:dyDescent="0.2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 x14ac:dyDescent="0.2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 x14ac:dyDescent="0.2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 x14ac:dyDescent="0.2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 x14ac:dyDescent="0.2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 x14ac:dyDescent="0.2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 x14ac:dyDescent="0.2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 x14ac:dyDescent="0.2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 x14ac:dyDescent="0.2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 x14ac:dyDescent="0.2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 x14ac:dyDescent="0.2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 x14ac:dyDescent="0.2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 x14ac:dyDescent="0.2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 x14ac:dyDescent="0.2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 x14ac:dyDescent="0.2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 x14ac:dyDescent="0.2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 x14ac:dyDescent="0.2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 x14ac:dyDescent="0.2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 x14ac:dyDescent="0.2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 x14ac:dyDescent="0.2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 x14ac:dyDescent="0.2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 x14ac:dyDescent="0.2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 x14ac:dyDescent="0.2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 x14ac:dyDescent="0.2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 x14ac:dyDescent="0.2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 x14ac:dyDescent="0.2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 x14ac:dyDescent="0.2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 x14ac:dyDescent="0.2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 x14ac:dyDescent="0.2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 x14ac:dyDescent="0.2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 x14ac:dyDescent="0.2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 x14ac:dyDescent="0.2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 x14ac:dyDescent="0.2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 x14ac:dyDescent="0.2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 x14ac:dyDescent="0.2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 x14ac:dyDescent="0.2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 x14ac:dyDescent="0.2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 x14ac:dyDescent="0.2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 x14ac:dyDescent="0.2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 x14ac:dyDescent="0.2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 x14ac:dyDescent="0.2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 x14ac:dyDescent="0.2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 x14ac:dyDescent="0.2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 x14ac:dyDescent="0.2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 x14ac:dyDescent="0.2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 x14ac:dyDescent="0.2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 x14ac:dyDescent="0.2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 x14ac:dyDescent="0.2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 x14ac:dyDescent="0.2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 x14ac:dyDescent="0.2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 x14ac:dyDescent="0.2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 x14ac:dyDescent="0.2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 x14ac:dyDescent="0.2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 x14ac:dyDescent="0.2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 x14ac:dyDescent="0.2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 x14ac:dyDescent="0.2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 x14ac:dyDescent="0.2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 x14ac:dyDescent="0.2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 x14ac:dyDescent="0.2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 x14ac:dyDescent="0.2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 x14ac:dyDescent="0.2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 x14ac:dyDescent="0.2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 x14ac:dyDescent="0.2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 x14ac:dyDescent="0.2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 x14ac:dyDescent="0.2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 x14ac:dyDescent="0.2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 x14ac:dyDescent="0.2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 x14ac:dyDescent="0.2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 x14ac:dyDescent="0.2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 x14ac:dyDescent="0.2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 x14ac:dyDescent="0.2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 x14ac:dyDescent="0.2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 x14ac:dyDescent="0.2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 x14ac:dyDescent="0.2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 x14ac:dyDescent="0.2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 x14ac:dyDescent="0.2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 x14ac:dyDescent="0.2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 x14ac:dyDescent="0.2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 x14ac:dyDescent="0.2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 x14ac:dyDescent="0.2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 x14ac:dyDescent="0.2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 x14ac:dyDescent="0.2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 x14ac:dyDescent="0.2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 x14ac:dyDescent="0.2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 x14ac:dyDescent="0.2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 x14ac:dyDescent="0.2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 x14ac:dyDescent="0.2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 x14ac:dyDescent="0.2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 x14ac:dyDescent="0.2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 x14ac:dyDescent="0.2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 x14ac:dyDescent="0.2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 x14ac:dyDescent="0.2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 x14ac:dyDescent="0.2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 x14ac:dyDescent="0.2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 x14ac:dyDescent="0.2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 x14ac:dyDescent="0.2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 x14ac:dyDescent="0.2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 x14ac:dyDescent="0.2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 x14ac:dyDescent="0.2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 x14ac:dyDescent="0.2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 x14ac:dyDescent="0.2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 x14ac:dyDescent="0.2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 x14ac:dyDescent="0.2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 x14ac:dyDescent="0.2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 x14ac:dyDescent="0.2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 x14ac:dyDescent="0.2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 x14ac:dyDescent="0.2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 x14ac:dyDescent="0.2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 x14ac:dyDescent="0.2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 x14ac:dyDescent="0.2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 x14ac:dyDescent="0.2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 x14ac:dyDescent="0.2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 x14ac:dyDescent="0.2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 x14ac:dyDescent="0.2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 x14ac:dyDescent="0.2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 x14ac:dyDescent="0.2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 x14ac:dyDescent="0.2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 x14ac:dyDescent="0.2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 x14ac:dyDescent="0.2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 x14ac:dyDescent="0.2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 x14ac:dyDescent="0.2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 x14ac:dyDescent="0.2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 x14ac:dyDescent="0.2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 x14ac:dyDescent="0.2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 x14ac:dyDescent="0.2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 x14ac:dyDescent="0.2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 x14ac:dyDescent="0.2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 x14ac:dyDescent="0.2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 x14ac:dyDescent="0.2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 x14ac:dyDescent="0.2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 x14ac:dyDescent="0.2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 x14ac:dyDescent="0.2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 x14ac:dyDescent="0.2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 x14ac:dyDescent="0.2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 x14ac:dyDescent="0.2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 x14ac:dyDescent="0.2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 x14ac:dyDescent="0.2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 x14ac:dyDescent="0.2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 x14ac:dyDescent="0.2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 x14ac:dyDescent="0.2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 x14ac:dyDescent="0.2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 x14ac:dyDescent="0.2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 x14ac:dyDescent="0.2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 x14ac:dyDescent="0.2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 x14ac:dyDescent="0.2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 x14ac:dyDescent="0.2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 x14ac:dyDescent="0.2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 x14ac:dyDescent="0.2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 x14ac:dyDescent="0.2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 x14ac:dyDescent="0.2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 x14ac:dyDescent="0.2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 x14ac:dyDescent="0.2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 x14ac:dyDescent="0.2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 x14ac:dyDescent="0.2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 x14ac:dyDescent="0.2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 x14ac:dyDescent="0.2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 x14ac:dyDescent="0.2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 x14ac:dyDescent="0.2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 x14ac:dyDescent="0.2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 x14ac:dyDescent="0.2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 x14ac:dyDescent="0.2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 x14ac:dyDescent="0.2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 x14ac:dyDescent="0.2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 x14ac:dyDescent="0.2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 x14ac:dyDescent="0.2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 x14ac:dyDescent="0.2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 x14ac:dyDescent="0.2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 x14ac:dyDescent="0.2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 x14ac:dyDescent="0.2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 x14ac:dyDescent="0.2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 x14ac:dyDescent="0.2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 x14ac:dyDescent="0.2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 x14ac:dyDescent="0.2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 x14ac:dyDescent="0.2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 x14ac:dyDescent="0.2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 x14ac:dyDescent="0.2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 x14ac:dyDescent="0.2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 x14ac:dyDescent="0.2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 x14ac:dyDescent="0.2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 x14ac:dyDescent="0.2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 x14ac:dyDescent="0.2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 x14ac:dyDescent="0.2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 x14ac:dyDescent="0.2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 x14ac:dyDescent="0.2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 x14ac:dyDescent="0.2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 x14ac:dyDescent="0.2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 x14ac:dyDescent="0.2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 x14ac:dyDescent="0.2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 x14ac:dyDescent="0.2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 x14ac:dyDescent="0.2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 x14ac:dyDescent="0.2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 x14ac:dyDescent="0.2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 x14ac:dyDescent="0.2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 x14ac:dyDescent="0.2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 x14ac:dyDescent="0.2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 x14ac:dyDescent="0.2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 x14ac:dyDescent="0.2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 x14ac:dyDescent="0.2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 x14ac:dyDescent="0.2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 x14ac:dyDescent="0.2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 x14ac:dyDescent="0.2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 x14ac:dyDescent="0.2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 x14ac:dyDescent="0.2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 x14ac:dyDescent="0.2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 x14ac:dyDescent="0.2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 x14ac:dyDescent="0.2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 x14ac:dyDescent="0.2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 x14ac:dyDescent="0.2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 x14ac:dyDescent="0.2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 x14ac:dyDescent="0.2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 x14ac:dyDescent="0.2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 x14ac:dyDescent="0.2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 x14ac:dyDescent="0.2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 x14ac:dyDescent="0.2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 x14ac:dyDescent="0.2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 x14ac:dyDescent="0.2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 x14ac:dyDescent="0.2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 x14ac:dyDescent="0.2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 x14ac:dyDescent="0.2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 x14ac:dyDescent="0.2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 x14ac:dyDescent="0.2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 x14ac:dyDescent="0.2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 x14ac:dyDescent="0.2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 x14ac:dyDescent="0.2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 x14ac:dyDescent="0.2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 x14ac:dyDescent="0.2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 x14ac:dyDescent="0.2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 x14ac:dyDescent="0.2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 x14ac:dyDescent="0.2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 x14ac:dyDescent="0.2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 x14ac:dyDescent="0.2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 x14ac:dyDescent="0.2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 x14ac:dyDescent="0.2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 x14ac:dyDescent="0.2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 x14ac:dyDescent="0.2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 x14ac:dyDescent="0.2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 x14ac:dyDescent="0.2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 x14ac:dyDescent="0.2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 x14ac:dyDescent="0.2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 x14ac:dyDescent="0.2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 x14ac:dyDescent="0.2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 x14ac:dyDescent="0.2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 x14ac:dyDescent="0.2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 x14ac:dyDescent="0.2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 x14ac:dyDescent="0.2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 x14ac:dyDescent="0.2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 x14ac:dyDescent="0.2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 x14ac:dyDescent="0.2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 x14ac:dyDescent="0.2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 x14ac:dyDescent="0.2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 x14ac:dyDescent="0.2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 x14ac:dyDescent="0.2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 x14ac:dyDescent="0.2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 x14ac:dyDescent="0.2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 x14ac:dyDescent="0.2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 x14ac:dyDescent="0.2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 x14ac:dyDescent="0.2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 x14ac:dyDescent="0.2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 x14ac:dyDescent="0.2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 x14ac:dyDescent="0.2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 x14ac:dyDescent="0.2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 x14ac:dyDescent="0.2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 x14ac:dyDescent="0.2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 x14ac:dyDescent="0.2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 x14ac:dyDescent="0.2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 x14ac:dyDescent="0.2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 x14ac:dyDescent="0.2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 x14ac:dyDescent="0.2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 x14ac:dyDescent="0.2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 x14ac:dyDescent="0.2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 x14ac:dyDescent="0.2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 x14ac:dyDescent="0.2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 x14ac:dyDescent="0.2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 x14ac:dyDescent="0.2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 x14ac:dyDescent="0.2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 x14ac:dyDescent="0.2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 x14ac:dyDescent="0.2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 x14ac:dyDescent="0.2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 x14ac:dyDescent="0.2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 x14ac:dyDescent="0.2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 x14ac:dyDescent="0.2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 x14ac:dyDescent="0.2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 x14ac:dyDescent="0.2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 x14ac:dyDescent="0.2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 x14ac:dyDescent="0.2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 x14ac:dyDescent="0.2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 x14ac:dyDescent="0.2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 x14ac:dyDescent="0.2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 x14ac:dyDescent="0.2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 x14ac:dyDescent="0.2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 x14ac:dyDescent="0.2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 x14ac:dyDescent="0.2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 x14ac:dyDescent="0.2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 x14ac:dyDescent="0.2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 x14ac:dyDescent="0.2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 x14ac:dyDescent="0.2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 x14ac:dyDescent="0.2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 x14ac:dyDescent="0.2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 x14ac:dyDescent="0.2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 x14ac:dyDescent="0.2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 x14ac:dyDescent="0.2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 x14ac:dyDescent="0.2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 x14ac:dyDescent="0.2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 x14ac:dyDescent="0.2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 x14ac:dyDescent="0.2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 x14ac:dyDescent="0.2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 x14ac:dyDescent="0.2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 x14ac:dyDescent="0.2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 x14ac:dyDescent="0.2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 x14ac:dyDescent="0.2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 x14ac:dyDescent="0.2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 x14ac:dyDescent="0.2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 x14ac:dyDescent="0.2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 x14ac:dyDescent="0.2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 x14ac:dyDescent="0.2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 x14ac:dyDescent="0.2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 x14ac:dyDescent="0.2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 x14ac:dyDescent="0.2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 x14ac:dyDescent="0.2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 x14ac:dyDescent="0.2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 x14ac:dyDescent="0.2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 x14ac:dyDescent="0.2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 x14ac:dyDescent="0.2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 x14ac:dyDescent="0.2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 x14ac:dyDescent="0.2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 x14ac:dyDescent="0.2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 x14ac:dyDescent="0.2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 x14ac:dyDescent="0.2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 x14ac:dyDescent="0.2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 x14ac:dyDescent="0.2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 x14ac:dyDescent="0.2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 x14ac:dyDescent="0.2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 x14ac:dyDescent="0.2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 x14ac:dyDescent="0.2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 x14ac:dyDescent="0.2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 x14ac:dyDescent="0.2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 x14ac:dyDescent="0.2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 x14ac:dyDescent="0.2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 x14ac:dyDescent="0.2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 x14ac:dyDescent="0.2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 x14ac:dyDescent="0.2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 x14ac:dyDescent="0.2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 x14ac:dyDescent="0.2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 x14ac:dyDescent="0.2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 x14ac:dyDescent="0.2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 x14ac:dyDescent="0.2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 x14ac:dyDescent="0.2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 x14ac:dyDescent="0.2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 x14ac:dyDescent="0.2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 x14ac:dyDescent="0.2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 x14ac:dyDescent="0.2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 x14ac:dyDescent="0.2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 x14ac:dyDescent="0.2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 x14ac:dyDescent="0.2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 x14ac:dyDescent="0.2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 x14ac:dyDescent="0.2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 x14ac:dyDescent="0.2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 x14ac:dyDescent="0.2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 x14ac:dyDescent="0.2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 x14ac:dyDescent="0.2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 x14ac:dyDescent="0.2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 x14ac:dyDescent="0.2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 x14ac:dyDescent="0.2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 x14ac:dyDescent="0.2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 x14ac:dyDescent="0.2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 x14ac:dyDescent="0.2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 x14ac:dyDescent="0.2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 x14ac:dyDescent="0.2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 x14ac:dyDescent="0.2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 x14ac:dyDescent="0.2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 x14ac:dyDescent="0.2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 x14ac:dyDescent="0.2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 x14ac:dyDescent="0.2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 x14ac:dyDescent="0.2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 x14ac:dyDescent="0.2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 x14ac:dyDescent="0.2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 x14ac:dyDescent="0.2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 x14ac:dyDescent="0.2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 x14ac:dyDescent="0.2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 x14ac:dyDescent="0.2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 x14ac:dyDescent="0.2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 x14ac:dyDescent="0.2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 x14ac:dyDescent="0.2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 x14ac:dyDescent="0.2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 x14ac:dyDescent="0.2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 x14ac:dyDescent="0.2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 x14ac:dyDescent="0.2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 x14ac:dyDescent="0.2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 x14ac:dyDescent="0.2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 x14ac:dyDescent="0.2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 x14ac:dyDescent="0.2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 x14ac:dyDescent="0.2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 x14ac:dyDescent="0.2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 x14ac:dyDescent="0.2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 x14ac:dyDescent="0.2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 x14ac:dyDescent="0.2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 x14ac:dyDescent="0.2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 x14ac:dyDescent="0.2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 x14ac:dyDescent="0.2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 x14ac:dyDescent="0.2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 x14ac:dyDescent="0.2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 x14ac:dyDescent="0.2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 x14ac:dyDescent="0.2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 x14ac:dyDescent="0.2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 x14ac:dyDescent="0.2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 x14ac:dyDescent="0.2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 x14ac:dyDescent="0.2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 x14ac:dyDescent="0.2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 x14ac:dyDescent="0.2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 x14ac:dyDescent="0.2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 x14ac:dyDescent="0.2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 x14ac:dyDescent="0.2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 x14ac:dyDescent="0.2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 x14ac:dyDescent="0.2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 x14ac:dyDescent="0.2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 x14ac:dyDescent="0.2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 x14ac:dyDescent="0.2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 x14ac:dyDescent="0.2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 x14ac:dyDescent="0.2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 x14ac:dyDescent="0.2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 x14ac:dyDescent="0.2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 x14ac:dyDescent="0.2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 x14ac:dyDescent="0.2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 x14ac:dyDescent="0.2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 x14ac:dyDescent="0.2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 x14ac:dyDescent="0.2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 x14ac:dyDescent="0.2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 x14ac:dyDescent="0.2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 x14ac:dyDescent="0.2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 x14ac:dyDescent="0.2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 x14ac:dyDescent="0.2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 x14ac:dyDescent="0.2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 x14ac:dyDescent="0.2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 x14ac:dyDescent="0.2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 x14ac:dyDescent="0.2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 x14ac:dyDescent="0.2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 x14ac:dyDescent="0.2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 x14ac:dyDescent="0.2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 x14ac:dyDescent="0.2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 x14ac:dyDescent="0.2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 x14ac:dyDescent="0.2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 x14ac:dyDescent="0.2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 x14ac:dyDescent="0.2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 x14ac:dyDescent="0.2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 x14ac:dyDescent="0.2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 x14ac:dyDescent="0.2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 x14ac:dyDescent="0.2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 x14ac:dyDescent="0.2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 x14ac:dyDescent="0.2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 x14ac:dyDescent="0.2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 x14ac:dyDescent="0.2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 x14ac:dyDescent="0.2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 x14ac:dyDescent="0.2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 x14ac:dyDescent="0.2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 x14ac:dyDescent="0.2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 x14ac:dyDescent="0.2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 x14ac:dyDescent="0.2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 x14ac:dyDescent="0.2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 x14ac:dyDescent="0.2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 x14ac:dyDescent="0.2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 x14ac:dyDescent="0.2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 x14ac:dyDescent="0.2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 x14ac:dyDescent="0.2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 x14ac:dyDescent="0.2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 x14ac:dyDescent="0.2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 x14ac:dyDescent="0.2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 x14ac:dyDescent="0.2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 x14ac:dyDescent="0.2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 x14ac:dyDescent="0.2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 x14ac:dyDescent="0.2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 x14ac:dyDescent="0.2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 x14ac:dyDescent="0.2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 x14ac:dyDescent="0.2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 x14ac:dyDescent="0.2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 x14ac:dyDescent="0.2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 x14ac:dyDescent="0.2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 x14ac:dyDescent="0.2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 x14ac:dyDescent="0.2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 x14ac:dyDescent="0.2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 x14ac:dyDescent="0.2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 x14ac:dyDescent="0.2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 x14ac:dyDescent="0.2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 x14ac:dyDescent="0.2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 x14ac:dyDescent="0.2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 x14ac:dyDescent="0.2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 x14ac:dyDescent="0.2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 x14ac:dyDescent="0.2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 x14ac:dyDescent="0.2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 x14ac:dyDescent="0.2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 x14ac:dyDescent="0.2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 x14ac:dyDescent="0.2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 x14ac:dyDescent="0.2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 x14ac:dyDescent="0.2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 x14ac:dyDescent="0.2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 x14ac:dyDescent="0.2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 x14ac:dyDescent="0.2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 x14ac:dyDescent="0.2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 x14ac:dyDescent="0.2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 x14ac:dyDescent="0.2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 x14ac:dyDescent="0.2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 x14ac:dyDescent="0.2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 x14ac:dyDescent="0.2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 x14ac:dyDescent="0.2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 x14ac:dyDescent="0.2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 x14ac:dyDescent="0.2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 x14ac:dyDescent="0.2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 x14ac:dyDescent="0.2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 x14ac:dyDescent="0.2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 x14ac:dyDescent="0.2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 x14ac:dyDescent="0.2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 x14ac:dyDescent="0.2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 x14ac:dyDescent="0.2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 x14ac:dyDescent="0.2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 x14ac:dyDescent="0.2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 x14ac:dyDescent="0.2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 x14ac:dyDescent="0.2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 x14ac:dyDescent="0.2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 x14ac:dyDescent="0.2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 x14ac:dyDescent="0.2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 x14ac:dyDescent="0.2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 x14ac:dyDescent="0.2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 x14ac:dyDescent="0.2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 x14ac:dyDescent="0.2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 x14ac:dyDescent="0.2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 x14ac:dyDescent="0.2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 x14ac:dyDescent="0.2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 x14ac:dyDescent="0.2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 x14ac:dyDescent="0.2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 x14ac:dyDescent="0.2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 x14ac:dyDescent="0.2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 x14ac:dyDescent="0.2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 x14ac:dyDescent="0.2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 x14ac:dyDescent="0.2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 x14ac:dyDescent="0.2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 x14ac:dyDescent="0.2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 x14ac:dyDescent="0.2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 x14ac:dyDescent="0.2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 x14ac:dyDescent="0.2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 x14ac:dyDescent="0.2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 x14ac:dyDescent="0.2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 x14ac:dyDescent="0.2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 x14ac:dyDescent="0.2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 x14ac:dyDescent="0.2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 x14ac:dyDescent="0.2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 x14ac:dyDescent="0.2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 x14ac:dyDescent="0.2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 x14ac:dyDescent="0.2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 x14ac:dyDescent="0.2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 x14ac:dyDescent="0.2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 x14ac:dyDescent="0.2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 x14ac:dyDescent="0.2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 x14ac:dyDescent="0.2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 x14ac:dyDescent="0.2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 x14ac:dyDescent="0.2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 x14ac:dyDescent="0.2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 x14ac:dyDescent="0.2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 x14ac:dyDescent="0.2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 x14ac:dyDescent="0.2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 x14ac:dyDescent="0.2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 x14ac:dyDescent="0.2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 x14ac:dyDescent="0.2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 x14ac:dyDescent="0.2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 x14ac:dyDescent="0.2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 x14ac:dyDescent="0.2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 x14ac:dyDescent="0.2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 x14ac:dyDescent="0.2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 x14ac:dyDescent="0.2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 x14ac:dyDescent="0.2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 x14ac:dyDescent="0.2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 x14ac:dyDescent="0.2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 x14ac:dyDescent="0.2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 x14ac:dyDescent="0.2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 x14ac:dyDescent="0.2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 x14ac:dyDescent="0.2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conditionalFormatting sqref="R11:R13">
    <cfRule type="cellIs" dxfId="14" priority="1" stopIfTrue="1" operator="equal">
      <formula>1</formula>
    </cfRule>
  </conditionalFormatting>
  <conditionalFormatting sqref="S11:S30">
    <cfRule type="cellIs" dxfId="13" priority="3" stopIfTrue="1" operator="equal">
      <formula>1</formula>
    </cfRule>
  </conditionalFormatting>
  <hyperlinks>
    <hyperlink ref="A4" location="INDICE!A8" display="VOLVER AL INDICE" xr:uid="{0872B0D0-88C4-41FC-B438-5EB467C39D54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zoomScale="130" zoomScaleNormal="130" workbookViewId="0">
      <pane xSplit="1" ySplit="9" topLeftCell="B364" activePane="bottomRight" state="frozen"/>
      <selection pane="topRight" activeCell="B1" sqref="B1"/>
      <selection pane="bottomLeft" activeCell="A10" sqref="A10"/>
      <selection pane="bottomRight" activeCell="B379" sqref="B379"/>
    </sheetView>
  </sheetViews>
  <sheetFormatPr baseColWidth="10" defaultColWidth="14.42578125" defaultRowHeight="15" customHeight="1" x14ac:dyDescent="0.2"/>
  <cols>
    <col min="1" max="1" width="9.85546875" style="132" customWidth="1"/>
    <col min="2" max="5" width="19" style="132" customWidth="1"/>
    <col min="6" max="6" width="10.85546875" style="390" customWidth="1"/>
    <col min="7" max="26" width="11.42578125" style="386" customWidth="1"/>
    <col min="27" max="16384" width="14.42578125" style="386"/>
  </cols>
  <sheetData>
    <row r="1" spans="1:26" ht="3" customHeight="1" x14ac:dyDescent="0.2">
      <c r="A1" s="29"/>
      <c r="B1" s="30"/>
      <c r="C1" s="30"/>
      <c r="D1" s="30"/>
      <c r="E1" s="31"/>
      <c r="F1" s="173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26" ht="11.25" x14ac:dyDescent="0.2">
      <c r="A2" s="120" t="s">
        <v>14</v>
      </c>
      <c r="B2" s="348" t="s">
        <v>64</v>
      </c>
      <c r="C2" s="310"/>
      <c r="D2" s="310"/>
      <c r="E2" s="311"/>
      <c r="F2" s="173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26" ht="12.75" customHeight="1" x14ac:dyDescent="0.2">
      <c r="A3" s="120" t="s">
        <v>17</v>
      </c>
      <c r="B3" s="348" t="s">
        <v>65</v>
      </c>
      <c r="C3" s="310"/>
      <c r="D3" s="310"/>
      <c r="E3" s="311"/>
      <c r="F3" s="173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26" ht="3" customHeight="1" x14ac:dyDescent="0.2">
      <c r="A4" s="29"/>
      <c r="B4" s="36"/>
      <c r="C4" s="36"/>
      <c r="D4" s="36"/>
      <c r="E4" s="37"/>
      <c r="F4" s="173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ht="22.5" x14ac:dyDescent="0.2">
      <c r="A5" s="296" t="s">
        <v>185</v>
      </c>
      <c r="B5" s="154"/>
      <c r="C5" s="155"/>
      <c r="D5" s="155"/>
      <c r="E5" s="174"/>
      <c r="F5" s="173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26" ht="4.5" customHeight="1" x14ac:dyDescent="0.2">
      <c r="A6" s="123"/>
      <c r="B6" s="157"/>
      <c r="C6" s="157"/>
      <c r="D6" s="157"/>
      <c r="E6" s="175"/>
      <c r="F6" s="173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 spans="1:26" ht="22.5" x14ac:dyDescent="0.2">
      <c r="A7" s="70" t="s">
        <v>36</v>
      </c>
      <c r="B7" s="256" t="s">
        <v>66</v>
      </c>
      <c r="C7" s="256" t="s">
        <v>67</v>
      </c>
      <c r="D7" s="256" t="s">
        <v>67</v>
      </c>
      <c r="E7" s="241" t="s">
        <v>190</v>
      </c>
      <c r="F7" s="173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</row>
    <row r="8" spans="1:26" ht="11.25" hidden="1" x14ac:dyDescent="0.2">
      <c r="A8" s="126"/>
      <c r="B8" s="139"/>
      <c r="C8" s="139"/>
      <c r="D8" s="139"/>
      <c r="E8" s="178"/>
      <c r="F8" s="173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33.75" x14ac:dyDescent="0.2">
      <c r="A9" s="307" t="s">
        <v>68</v>
      </c>
      <c r="B9" s="257" t="s">
        <v>69</v>
      </c>
      <c r="C9" s="257" t="s">
        <v>70</v>
      </c>
      <c r="D9" s="257" t="s">
        <v>71</v>
      </c>
      <c r="E9" s="460" t="s">
        <v>72</v>
      </c>
      <c r="F9" s="173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</row>
    <row r="10" spans="1:26" ht="12.75" customHeight="1" x14ac:dyDescent="0.2">
      <c r="A10" s="40">
        <v>1994.01</v>
      </c>
      <c r="B10" s="179">
        <v>99.530867786366414</v>
      </c>
      <c r="C10" s="180"/>
      <c r="D10" s="180"/>
      <c r="E10" s="181">
        <v>0</v>
      </c>
      <c r="F10" s="182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.75" customHeight="1" x14ac:dyDescent="0.2">
      <c r="A11" s="40">
        <v>1994.02</v>
      </c>
      <c r="B11" s="148">
        <v>99.023565834855859</v>
      </c>
      <c r="C11" s="183">
        <v>-5.1099645184029098E-3</v>
      </c>
      <c r="D11" s="184"/>
      <c r="E11" s="181">
        <v>0</v>
      </c>
      <c r="F11" s="182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2.75" customHeight="1" x14ac:dyDescent="0.2">
      <c r="A12" s="40">
        <v>1994.03</v>
      </c>
      <c r="B12" s="148">
        <v>99.37027543054063</v>
      </c>
      <c r="C12" s="185">
        <v>3.4951684631895608E-3</v>
      </c>
      <c r="D12" s="184"/>
      <c r="E12" s="181">
        <v>0</v>
      </c>
      <c r="F12" s="182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2.75" customHeight="1" x14ac:dyDescent="0.2">
      <c r="A13" s="40">
        <v>1994.04</v>
      </c>
      <c r="B13" s="148">
        <v>99.435626818459923</v>
      </c>
      <c r="C13" s="185">
        <v>6.5743913569846592E-4</v>
      </c>
      <c r="D13" s="184"/>
      <c r="E13" s="181">
        <v>0</v>
      </c>
      <c r="F13" s="182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 x14ac:dyDescent="0.2">
      <c r="A14" s="40">
        <v>1994.05</v>
      </c>
      <c r="B14" s="148">
        <v>99.848988075101374</v>
      </c>
      <c r="C14" s="185">
        <v>4.1484572171371446E-3</v>
      </c>
      <c r="D14" s="184"/>
      <c r="E14" s="181">
        <v>0</v>
      </c>
      <c r="F14" s="182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 x14ac:dyDescent="0.2">
      <c r="A15" s="40">
        <v>1994.06</v>
      </c>
      <c r="B15" s="148">
        <v>100.0245783335485</v>
      </c>
      <c r="C15" s="185">
        <v>1.757013763992617E-3</v>
      </c>
      <c r="D15" s="184"/>
      <c r="E15" s="181">
        <v>0</v>
      </c>
      <c r="F15" s="182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 x14ac:dyDescent="0.2">
      <c r="A16" s="40">
        <v>1994.07</v>
      </c>
      <c r="B16" s="148">
        <v>100.29404412164915</v>
      </c>
      <c r="C16" s="185">
        <v>2.6903734394053613E-3</v>
      </c>
      <c r="D16" s="184"/>
      <c r="E16" s="181">
        <v>0</v>
      </c>
      <c r="F16" s="186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2.75" customHeight="1" x14ac:dyDescent="0.2">
      <c r="A17" s="40">
        <v>1994.08</v>
      </c>
      <c r="B17" s="148">
        <v>99.607376206906892</v>
      </c>
      <c r="C17" s="185">
        <v>-6.8700924125560852E-3</v>
      </c>
      <c r="D17" s="184"/>
      <c r="E17" s="181">
        <v>0</v>
      </c>
      <c r="F17" s="186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2.75" customHeight="1" x14ac:dyDescent="0.2">
      <c r="A18" s="40">
        <v>1994.09</v>
      </c>
      <c r="B18" s="148">
        <v>100.50517684278682</v>
      </c>
      <c r="C18" s="185">
        <v>8.9730168953418253E-3</v>
      </c>
      <c r="D18" s="184"/>
      <c r="E18" s="181">
        <v>0</v>
      </c>
      <c r="F18" s="186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2.75" customHeight="1" x14ac:dyDescent="0.2">
      <c r="A19" s="40">
        <v>1994.1</v>
      </c>
      <c r="B19" s="148">
        <v>100.89417676061711</v>
      </c>
      <c r="C19" s="185">
        <v>3.8629756710781152E-3</v>
      </c>
      <c r="D19" s="184"/>
      <c r="E19" s="181">
        <v>0</v>
      </c>
      <c r="F19" s="186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 x14ac:dyDescent="0.2">
      <c r="A20" s="40">
        <v>1994.11</v>
      </c>
      <c r="B20" s="148">
        <v>100.83823095029383</v>
      </c>
      <c r="C20" s="185">
        <v>-5.5465368596326959E-4</v>
      </c>
      <c r="D20" s="184"/>
      <c r="E20" s="181">
        <v>0</v>
      </c>
      <c r="F20" s="186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 x14ac:dyDescent="0.2">
      <c r="A21" s="40">
        <v>1994.12</v>
      </c>
      <c r="B21" s="148">
        <v>100.62709283887354</v>
      </c>
      <c r="C21" s="185">
        <v>-2.0960251099195705E-3</v>
      </c>
      <c r="D21" s="184"/>
      <c r="E21" s="181">
        <v>1</v>
      </c>
      <c r="F21" s="186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 x14ac:dyDescent="0.2">
      <c r="A22" s="40">
        <v>1995.01</v>
      </c>
      <c r="B22" s="148">
        <v>99.836284074774781</v>
      </c>
      <c r="C22" s="185">
        <v>-7.8898487950422036E-3</v>
      </c>
      <c r="D22" s="183">
        <v>3.0638600639590007E-3</v>
      </c>
      <c r="E22" s="181">
        <v>1</v>
      </c>
      <c r="F22" s="186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 x14ac:dyDescent="0.2">
      <c r="A23" s="40">
        <v>1995.02</v>
      </c>
      <c r="B23" s="148">
        <v>98.834273507596933</v>
      </c>
      <c r="C23" s="185">
        <v>-1.008724267729906E-2</v>
      </c>
      <c r="D23" s="185">
        <v>-1.9134180949372513E-3</v>
      </c>
      <c r="E23" s="181">
        <v>1</v>
      </c>
      <c r="F23" s="186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12.75" customHeight="1" x14ac:dyDescent="0.2">
      <c r="A24" s="40">
        <v>1995.03</v>
      </c>
      <c r="B24" s="148">
        <v>97.51060099533511</v>
      </c>
      <c r="C24" s="185">
        <v>-1.3483342198238723E-2</v>
      </c>
      <c r="D24" s="185">
        <v>-1.8891928756365438E-2</v>
      </c>
      <c r="E24" s="181">
        <v>1</v>
      </c>
      <c r="F24" s="186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2.75" customHeight="1" x14ac:dyDescent="0.2">
      <c r="A25" s="40">
        <v>1995.04</v>
      </c>
      <c r="B25" s="148">
        <v>95.145051950507664</v>
      </c>
      <c r="C25" s="185">
        <v>-2.4558510482726652E-2</v>
      </c>
      <c r="D25" s="185">
        <v>-4.4107878374790667E-2</v>
      </c>
      <c r="E25" s="181">
        <v>1</v>
      </c>
      <c r="F25" s="186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2.75" customHeight="1" x14ac:dyDescent="0.2">
      <c r="A26" s="40">
        <v>1995.05</v>
      </c>
      <c r="B26" s="148">
        <v>94.158797611004175</v>
      </c>
      <c r="C26" s="185">
        <v>-1.0419896534135624E-2</v>
      </c>
      <c r="D26" s="185">
        <v>-5.8676232126063405E-2</v>
      </c>
      <c r="E26" s="181">
        <v>1</v>
      </c>
      <c r="F26" s="186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2.75" customHeight="1" x14ac:dyDescent="0.2">
      <c r="A27" s="40">
        <v>1995.06</v>
      </c>
      <c r="B27" s="148">
        <v>93.735569961787633</v>
      </c>
      <c r="C27" s="185">
        <v>-4.5049606377846633E-3</v>
      </c>
      <c r="D27" s="185">
        <v>-6.49382065278407E-2</v>
      </c>
      <c r="E27" s="181">
        <v>1</v>
      </c>
      <c r="F27" s="186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2.75" customHeight="1" x14ac:dyDescent="0.2">
      <c r="A28" s="40">
        <v>1995.07</v>
      </c>
      <c r="B28" s="148">
        <v>92.841740772429006</v>
      </c>
      <c r="C28" s="185">
        <v>-9.5814011239195602E-3</v>
      </c>
      <c r="D28" s="185">
        <v>-7.7209981091165558E-2</v>
      </c>
      <c r="E28" s="181">
        <v>1</v>
      </c>
      <c r="F28" s="186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2.75" customHeight="1" x14ac:dyDescent="0.2">
      <c r="A29" s="40">
        <v>1995.08</v>
      </c>
      <c r="B29" s="148">
        <v>92.059226006691546</v>
      </c>
      <c r="C29" s="185">
        <v>-8.464200605888126E-3</v>
      </c>
      <c r="D29" s="185">
        <v>-7.8804089284497655E-2</v>
      </c>
      <c r="E29" s="181">
        <v>1</v>
      </c>
      <c r="F29" s="186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2.75" customHeight="1" x14ac:dyDescent="0.2">
      <c r="A30" s="40">
        <v>1995.09</v>
      </c>
      <c r="B30" s="148">
        <v>91.439780065981694</v>
      </c>
      <c r="C30" s="185">
        <v>-6.7515166101614309E-3</v>
      </c>
      <c r="D30" s="185">
        <v>-9.452862279000078E-2</v>
      </c>
      <c r="E30" s="181">
        <v>1</v>
      </c>
      <c r="F30" s="186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2.75" customHeight="1" x14ac:dyDescent="0.2">
      <c r="A31" s="40">
        <v>1995.1</v>
      </c>
      <c r="B31" s="148">
        <v>91.245461038367068</v>
      </c>
      <c r="C31" s="185">
        <v>-2.1273650758589177E-3</v>
      </c>
      <c r="D31" s="185">
        <v>-0.10051896353693784</v>
      </c>
      <c r="E31" s="181">
        <v>1</v>
      </c>
      <c r="F31" s="186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 x14ac:dyDescent="0.2">
      <c r="A32" s="40">
        <v>1995.11</v>
      </c>
      <c r="B32" s="148">
        <v>90.897479740121355</v>
      </c>
      <c r="C32" s="185">
        <v>-3.8209740122893882E-3</v>
      </c>
      <c r="D32" s="185">
        <v>-0.10378528386326411</v>
      </c>
      <c r="E32" s="181">
        <v>1</v>
      </c>
      <c r="F32" s="186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 x14ac:dyDescent="0.2">
      <c r="A33" s="40">
        <v>1995.12</v>
      </c>
      <c r="B33" s="148">
        <v>90.767776884258808</v>
      </c>
      <c r="C33" s="185">
        <v>-1.4279326747581385E-3</v>
      </c>
      <c r="D33" s="185">
        <v>-0.10311719142810262</v>
      </c>
      <c r="E33" s="181">
        <v>1</v>
      </c>
      <c r="F33" s="186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 x14ac:dyDescent="0.2">
      <c r="A34" s="40">
        <v>1996.01</v>
      </c>
      <c r="B34" s="148">
        <v>91.606388165768038</v>
      </c>
      <c r="C34" s="185">
        <v>9.19666655625433E-3</v>
      </c>
      <c r="D34" s="185">
        <v>-8.6030676076805992E-2</v>
      </c>
      <c r="E34" s="181">
        <v>0</v>
      </c>
      <c r="F34" s="186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 x14ac:dyDescent="0.2">
      <c r="A35" s="40">
        <v>1996.02</v>
      </c>
      <c r="B35" s="148">
        <v>92.851734785041231</v>
      </c>
      <c r="C35" s="185">
        <v>1.3502962312491793E-2</v>
      </c>
      <c r="D35" s="185">
        <v>-6.2440471087015115E-2</v>
      </c>
      <c r="E35" s="181">
        <v>0</v>
      </c>
      <c r="F35" s="18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 x14ac:dyDescent="0.2">
      <c r="A36" s="40">
        <v>1996.03</v>
      </c>
      <c r="B36" s="148">
        <v>92.902959823380087</v>
      </c>
      <c r="C36" s="185">
        <v>5.515342666881142E-4</v>
      </c>
      <c r="D36" s="185">
        <v>-4.8405594622088266E-2</v>
      </c>
      <c r="E36" s="181">
        <v>0</v>
      </c>
      <c r="F36" s="18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 x14ac:dyDescent="0.2">
      <c r="A37" s="40">
        <v>1996.04</v>
      </c>
      <c r="B37" s="148">
        <v>94.488307971273684</v>
      </c>
      <c r="C37" s="185">
        <v>1.6920596044880845E-2</v>
      </c>
      <c r="D37" s="185">
        <v>-6.9264880944807606E-3</v>
      </c>
      <c r="E37" s="181">
        <v>0</v>
      </c>
      <c r="F37" s="186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 x14ac:dyDescent="0.2">
      <c r="A38" s="40">
        <v>1996.05</v>
      </c>
      <c r="B38" s="148">
        <v>95.14257513517309</v>
      </c>
      <c r="C38" s="185">
        <v>6.9004557625562506E-3</v>
      </c>
      <c r="D38" s="185">
        <v>1.0393864202211054E-2</v>
      </c>
      <c r="E38" s="181">
        <v>0</v>
      </c>
      <c r="F38" s="186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 x14ac:dyDescent="0.2">
      <c r="A39" s="40">
        <v>1996.06</v>
      </c>
      <c r="B39" s="148">
        <v>95.640452119599232</v>
      </c>
      <c r="C39" s="185">
        <v>5.2193124495527165E-3</v>
      </c>
      <c r="D39" s="185">
        <v>2.0118137289548463E-2</v>
      </c>
      <c r="E39" s="181">
        <v>0</v>
      </c>
      <c r="F39" s="186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 x14ac:dyDescent="0.2">
      <c r="A40" s="40">
        <v>1996.07</v>
      </c>
      <c r="B40" s="148">
        <v>96.146665392358145</v>
      </c>
      <c r="C40" s="185">
        <v>5.2789202411422992E-3</v>
      </c>
      <c r="D40" s="185">
        <v>3.4978458654610349E-2</v>
      </c>
      <c r="E40" s="181">
        <v>0</v>
      </c>
      <c r="F40" s="186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 x14ac:dyDescent="0.2">
      <c r="A41" s="40">
        <v>1996.08</v>
      </c>
      <c r="B41" s="148">
        <v>97.127381260400739</v>
      </c>
      <c r="C41" s="185">
        <v>1.0148535742215732E-2</v>
      </c>
      <c r="D41" s="185">
        <v>5.3591195002714212E-2</v>
      </c>
      <c r="E41" s="181">
        <v>0</v>
      </c>
      <c r="F41" s="186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 x14ac:dyDescent="0.2">
      <c r="A42" s="40">
        <v>1996.09</v>
      </c>
      <c r="B42" s="148">
        <v>97.113582728684136</v>
      </c>
      <c r="C42" s="185">
        <v>-1.4207643389359996E-4</v>
      </c>
      <c r="D42" s="185">
        <v>6.0200635178982005E-2</v>
      </c>
      <c r="E42" s="181">
        <v>0</v>
      </c>
      <c r="F42" s="186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 x14ac:dyDescent="0.2">
      <c r="A43" s="40">
        <v>1996.1</v>
      </c>
      <c r="B43" s="148">
        <v>97.825458654366798</v>
      </c>
      <c r="C43" s="185">
        <v>7.3036071694674186E-3</v>
      </c>
      <c r="D43" s="185">
        <v>6.9631607424308434E-2</v>
      </c>
      <c r="E43" s="181">
        <v>0</v>
      </c>
      <c r="F43" s="186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 x14ac:dyDescent="0.2">
      <c r="A44" s="40">
        <v>1996.11</v>
      </c>
      <c r="B44" s="148">
        <v>98.397132307179092</v>
      </c>
      <c r="C44" s="185">
        <v>5.8268038093709316E-3</v>
      </c>
      <c r="D44" s="185">
        <v>7.9279385245968573E-2</v>
      </c>
      <c r="E44" s="181">
        <v>0</v>
      </c>
      <c r="F44" s="18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 x14ac:dyDescent="0.2">
      <c r="A45" s="40">
        <v>1996.12</v>
      </c>
      <c r="B45" s="148">
        <v>99.01454687521678</v>
      </c>
      <c r="C45" s="185">
        <v>6.2551170599314055E-3</v>
      </c>
      <c r="D45" s="185">
        <v>8.6962434980658199E-2</v>
      </c>
      <c r="E45" s="181">
        <v>0</v>
      </c>
      <c r="F45" s="18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 x14ac:dyDescent="0.2">
      <c r="A46" s="40">
        <v>1997.01</v>
      </c>
      <c r="B46" s="148">
        <v>99.533253013147927</v>
      </c>
      <c r="C46" s="185">
        <v>5.2250119952087226E-3</v>
      </c>
      <c r="D46" s="185">
        <v>8.2990780419612456E-2</v>
      </c>
      <c r="E46" s="181">
        <v>0</v>
      </c>
      <c r="F46" s="18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 x14ac:dyDescent="0.2">
      <c r="A47" s="40">
        <v>1997.02</v>
      </c>
      <c r="B47" s="148">
        <v>99.942565153897434</v>
      </c>
      <c r="C47" s="185">
        <v>4.1038830568551187E-3</v>
      </c>
      <c r="D47" s="185">
        <v>7.3591701163976023E-2</v>
      </c>
      <c r="E47" s="181">
        <v>0</v>
      </c>
      <c r="F47" s="186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 x14ac:dyDescent="0.2">
      <c r="A48" s="40">
        <v>1997.03</v>
      </c>
      <c r="B48" s="148">
        <v>100.88671300858877</v>
      </c>
      <c r="C48" s="185">
        <v>9.4025614112083957E-3</v>
      </c>
      <c r="D48" s="185">
        <v>8.2442728308496235E-2</v>
      </c>
      <c r="E48" s="181">
        <v>0</v>
      </c>
      <c r="F48" s="186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 x14ac:dyDescent="0.2">
      <c r="A49" s="40">
        <v>1997.04</v>
      </c>
      <c r="B49" s="148">
        <v>101.31824467575517</v>
      </c>
      <c r="C49" s="185">
        <v>4.2682664881085177E-3</v>
      </c>
      <c r="D49" s="185">
        <v>6.9790398751723992E-2</v>
      </c>
      <c r="E49" s="181">
        <v>0</v>
      </c>
      <c r="F49" s="186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 x14ac:dyDescent="0.2">
      <c r="A50" s="40">
        <v>1997.05</v>
      </c>
      <c r="B50" s="148">
        <v>102.10030505561639</v>
      </c>
      <c r="C50" s="185">
        <v>7.6892125531424511E-3</v>
      </c>
      <c r="D50" s="185">
        <v>7.0579155542310271E-2</v>
      </c>
      <c r="E50" s="181">
        <v>0</v>
      </c>
      <c r="F50" s="186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 x14ac:dyDescent="0.2">
      <c r="A51" s="40">
        <v>1997.06</v>
      </c>
      <c r="B51" s="148">
        <v>102.98824103555758</v>
      </c>
      <c r="C51" s="185">
        <v>8.6591040307596283E-3</v>
      </c>
      <c r="D51" s="185">
        <v>7.4018947123517032E-2</v>
      </c>
      <c r="E51" s="181">
        <v>0</v>
      </c>
      <c r="F51" s="186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 x14ac:dyDescent="0.2">
      <c r="A52" s="40">
        <v>1997.07</v>
      </c>
      <c r="B52" s="148">
        <v>103.11918812420923</v>
      </c>
      <c r="C52" s="185">
        <v>1.2706684742457097E-3</v>
      </c>
      <c r="D52" s="185">
        <v>7.0010695356620453E-2</v>
      </c>
      <c r="E52" s="181">
        <v>0</v>
      </c>
      <c r="F52" s="186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 x14ac:dyDescent="0.2">
      <c r="A53" s="40">
        <v>1997.08</v>
      </c>
      <c r="B53" s="148">
        <v>103.75759394997202</v>
      </c>
      <c r="C53" s="185">
        <v>6.1718656474607017E-3</v>
      </c>
      <c r="D53" s="185">
        <v>6.6034025261865553E-2</v>
      </c>
      <c r="E53" s="181">
        <v>0</v>
      </c>
      <c r="F53" s="186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 x14ac:dyDescent="0.2">
      <c r="A54" s="40">
        <v>1997.09</v>
      </c>
      <c r="B54" s="148">
        <v>103.84984049899596</v>
      </c>
      <c r="C54" s="185">
        <v>8.8866331149990989E-4</v>
      </c>
      <c r="D54" s="185">
        <v>6.7064765007258997E-2</v>
      </c>
      <c r="E54" s="181">
        <v>0</v>
      </c>
      <c r="F54" s="186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 x14ac:dyDescent="0.2">
      <c r="A55" s="40">
        <v>1997.1</v>
      </c>
      <c r="B55" s="148">
        <v>104.69063523772471</v>
      </c>
      <c r="C55" s="185">
        <v>8.0636556681651685E-3</v>
      </c>
      <c r="D55" s="185">
        <v>6.7824813505956608E-2</v>
      </c>
      <c r="E55" s="181">
        <v>0</v>
      </c>
      <c r="F55" s="186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 x14ac:dyDescent="0.2">
      <c r="A56" s="40">
        <v>1997.11</v>
      </c>
      <c r="B56" s="148">
        <v>104.92394788381468</v>
      </c>
      <c r="C56" s="185">
        <v>2.2261117424688371E-3</v>
      </c>
      <c r="D56" s="185">
        <v>6.4224121439054579E-2</v>
      </c>
      <c r="E56" s="181">
        <v>0</v>
      </c>
      <c r="F56" s="186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 x14ac:dyDescent="0.2">
      <c r="A57" s="40">
        <v>1997.12</v>
      </c>
      <c r="B57" s="148">
        <v>105.14940424314534</v>
      </c>
      <c r="C57" s="185">
        <v>2.1464544989587228E-3</v>
      </c>
      <c r="D57" s="185">
        <v>6.0115458878081895E-2</v>
      </c>
      <c r="E57" s="181">
        <v>0</v>
      </c>
      <c r="F57" s="186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 x14ac:dyDescent="0.2">
      <c r="A58" s="40">
        <v>1998.01</v>
      </c>
      <c r="B58" s="148">
        <v>105.29951610948088</v>
      </c>
      <c r="C58" s="185">
        <v>1.4265874259879073E-3</v>
      </c>
      <c r="D58" s="185">
        <v>5.631703430886105E-2</v>
      </c>
      <c r="E58" s="181">
        <v>0</v>
      </c>
      <c r="F58" s="186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 x14ac:dyDescent="0.2">
      <c r="A59" s="40">
        <v>1998.02</v>
      </c>
      <c r="B59" s="148">
        <v>106.06740264144322</v>
      </c>
      <c r="C59" s="185">
        <v>7.2659422279388016E-3</v>
      </c>
      <c r="D59" s="185">
        <v>5.9479093479944754E-2</v>
      </c>
      <c r="E59" s="181">
        <v>0</v>
      </c>
      <c r="F59" s="186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 x14ac:dyDescent="0.2">
      <c r="A60" s="40">
        <v>1998.03</v>
      </c>
      <c r="B60" s="148">
        <v>107.02744539407271</v>
      </c>
      <c r="C60" s="185">
        <v>9.0105345759332964E-3</v>
      </c>
      <c r="D60" s="185">
        <v>5.9087066644669541E-2</v>
      </c>
      <c r="E60" s="181">
        <v>0</v>
      </c>
      <c r="F60" s="186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 x14ac:dyDescent="0.2">
      <c r="A61" s="40">
        <v>1998.04</v>
      </c>
      <c r="B61" s="148">
        <v>107.59519326145067</v>
      </c>
      <c r="C61" s="185">
        <v>5.2906738568123373E-3</v>
      </c>
      <c r="D61" s="185">
        <v>6.0109474013373389E-2</v>
      </c>
      <c r="E61" s="181">
        <v>0</v>
      </c>
      <c r="F61" s="186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 x14ac:dyDescent="0.2">
      <c r="A62" s="40">
        <v>1998.05</v>
      </c>
      <c r="B62" s="148">
        <v>108.17700316847007</v>
      </c>
      <c r="C62" s="185">
        <v>5.3928293514263611E-3</v>
      </c>
      <c r="D62" s="185">
        <v>5.7813090811657336E-2</v>
      </c>
      <c r="E62" s="181">
        <v>0</v>
      </c>
      <c r="F62" s="186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 x14ac:dyDescent="0.2">
      <c r="A63" s="40">
        <v>1998.06</v>
      </c>
      <c r="B63" s="148">
        <v>107.71512037230821</v>
      </c>
      <c r="C63" s="185">
        <v>-4.2788360527700924E-3</v>
      </c>
      <c r="D63" s="185">
        <v>4.4875150728127679E-2</v>
      </c>
      <c r="E63" s="181">
        <v>0</v>
      </c>
      <c r="F63" s="186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 x14ac:dyDescent="0.2">
      <c r="A64" s="40">
        <v>1998.07</v>
      </c>
      <c r="B64" s="148">
        <v>108.35350221898021</v>
      </c>
      <c r="C64" s="185">
        <v>5.9090829252328031E-3</v>
      </c>
      <c r="D64" s="185">
        <v>4.95135651791151E-2</v>
      </c>
      <c r="E64" s="181">
        <v>0</v>
      </c>
      <c r="F64" s="186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 x14ac:dyDescent="0.2">
      <c r="A65" s="40">
        <v>1998.08</v>
      </c>
      <c r="B65" s="148">
        <v>108.75359380069254</v>
      </c>
      <c r="C65" s="185">
        <v>3.6856652035353629E-3</v>
      </c>
      <c r="D65" s="185">
        <v>4.7027364735189627E-2</v>
      </c>
      <c r="E65" s="181">
        <v>0</v>
      </c>
      <c r="F65" s="186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 x14ac:dyDescent="0.2">
      <c r="A66" s="40">
        <v>1998.09</v>
      </c>
      <c r="B66" s="148">
        <v>109.34965202489414</v>
      </c>
      <c r="C66" s="185">
        <v>5.4658490377465715E-3</v>
      </c>
      <c r="D66" s="185">
        <v>5.1604550461436541E-2</v>
      </c>
      <c r="E66" s="181">
        <v>0</v>
      </c>
      <c r="F66" s="186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 x14ac:dyDescent="0.2">
      <c r="A67" s="40">
        <v>1998.1</v>
      </c>
      <c r="B67" s="148">
        <v>109.19113265486955</v>
      </c>
      <c r="C67" s="185">
        <v>-1.4507076842239181E-3</v>
      </c>
      <c r="D67" s="185">
        <v>4.2090187109047543E-2</v>
      </c>
      <c r="E67" s="181">
        <v>0</v>
      </c>
      <c r="F67" s="186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 x14ac:dyDescent="0.2">
      <c r="A68" s="40">
        <v>1998.11</v>
      </c>
      <c r="B68" s="148">
        <v>109.35669293427725</v>
      </c>
      <c r="C68" s="185">
        <v>1.5150945623169767E-3</v>
      </c>
      <c r="D68" s="185">
        <v>4.1379169928895454E-2</v>
      </c>
      <c r="E68" s="181">
        <v>0</v>
      </c>
      <c r="F68" s="186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 x14ac:dyDescent="0.2">
      <c r="A69" s="40">
        <v>1998.12</v>
      </c>
      <c r="B69" s="148">
        <v>109.51550733375818</v>
      </c>
      <c r="C69" s="185">
        <v>1.4512069340775259E-3</v>
      </c>
      <c r="D69" s="185">
        <v>4.0683922364014337E-2</v>
      </c>
      <c r="E69" s="181">
        <v>0</v>
      </c>
      <c r="F69" s="186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 x14ac:dyDescent="0.2">
      <c r="A70" s="40">
        <v>1999.01</v>
      </c>
      <c r="B70" s="148">
        <v>110.0532535044411</v>
      </c>
      <c r="C70" s="185">
        <v>4.8982126946050765E-3</v>
      </c>
      <c r="D70" s="185">
        <v>4.415554763263136E-2</v>
      </c>
      <c r="E70" s="181">
        <v>0</v>
      </c>
      <c r="F70" s="186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 x14ac:dyDescent="0.2">
      <c r="A71" s="40">
        <v>1999.02</v>
      </c>
      <c r="B71" s="148">
        <v>110.45388820125625</v>
      </c>
      <c r="C71" s="185">
        <v>3.6337611068290019E-3</v>
      </c>
      <c r="D71" s="185">
        <v>4.0523366511521448E-2</v>
      </c>
      <c r="E71" s="181">
        <v>0</v>
      </c>
      <c r="F71" s="186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 x14ac:dyDescent="0.2">
      <c r="A72" s="40">
        <v>1999.03</v>
      </c>
      <c r="B72" s="148">
        <v>111.263640001967</v>
      </c>
      <c r="C72" s="185">
        <v>7.3043877727362837E-3</v>
      </c>
      <c r="D72" s="185">
        <v>3.8817219708324635E-2</v>
      </c>
      <c r="E72" s="181">
        <v>0</v>
      </c>
      <c r="F72" s="186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 x14ac:dyDescent="0.2">
      <c r="A73" s="40">
        <v>1999.04</v>
      </c>
      <c r="B73" s="148">
        <v>112.36843973748041</v>
      </c>
      <c r="C73" s="185">
        <v>9.8805924882884918E-3</v>
      </c>
      <c r="D73" s="185">
        <v>4.3407138339800901E-2</v>
      </c>
      <c r="E73" s="181">
        <v>0</v>
      </c>
      <c r="F73" s="186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 x14ac:dyDescent="0.2">
      <c r="A74" s="40">
        <v>1999.05</v>
      </c>
      <c r="B74" s="148">
        <v>113.05647972424899</v>
      </c>
      <c r="C74" s="185">
        <v>6.1044016339237466E-3</v>
      </c>
      <c r="D74" s="185">
        <v>4.4118710622298239E-2</v>
      </c>
      <c r="E74" s="181">
        <v>0</v>
      </c>
      <c r="F74" s="186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 x14ac:dyDescent="0.2">
      <c r="A75" s="40">
        <v>1999.06</v>
      </c>
      <c r="B75" s="148">
        <v>113.29100860979405</v>
      </c>
      <c r="C75" s="185">
        <v>2.0722913357787507E-3</v>
      </c>
      <c r="D75" s="185">
        <v>5.0469838010847055E-2</v>
      </c>
      <c r="E75" s="181">
        <v>0</v>
      </c>
      <c r="F75" s="186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 x14ac:dyDescent="0.2">
      <c r="A76" s="40">
        <v>1999.07</v>
      </c>
      <c r="B76" s="148">
        <v>114.33259928593934</v>
      </c>
      <c r="C76" s="185">
        <v>9.1519324896225229E-3</v>
      </c>
      <c r="D76" s="185">
        <v>5.3712687575236666E-2</v>
      </c>
      <c r="E76" s="181">
        <v>0</v>
      </c>
      <c r="F76" s="186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 x14ac:dyDescent="0.2">
      <c r="A77" s="40">
        <v>1999.08</v>
      </c>
      <c r="B77" s="148">
        <v>114.43973117081096</v>
      </c>
      <c r="C77" s="185">
        <v>9.3658085738710826E-4</v>
      </c>
      <c r="D77" s="185">
        <v>5.0963603229088307E-2</v>
      </c>
      <c r="E77" s="181">
        <v>0</v>
      </c>
      <c r="F77" s="186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 x14ac:dyDescent="0.2">
      <c r="A78" s="40">
        <v>1999.09</v>
      </c>
      <c r="B78" s="148">
        <v>115.04046725202335</v>
      </c>
      <c r="C78" s="185">
        <v>5.2356365178035068E-3</v>
      </c>
      <c r="D78" s="185">
        <v>5.0733390709145093E-2</v>
      </c>
      <c r="E78" s="181">
        <v>0</v>
      </c>
      <c r="F78" s="186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 x14ac:dyDescent="0.2">
      <c r="A79" s="40">
        <v>1999.1</v>
      </c>
      <c r="B79" s="148">
        <v>115.32487710538989</v>
      </c>
      <c r="C79" s="185">
        <v>2.469208193302843E-3</v>
      </c>
      <c r="D79" s="185">
        <v>5.4653306586671876E-2</v>
      </c>
      <c r="E79" s="181">
        <v>0</v>
      </c>
      <c r="F79" s="186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 x14ac:dyDescent="0.2">
      <c r="A80" s="40">
        <v>1999.11</v>
      </c>
      <c r="B80" s="148">
        <v>115.25846630229397</v>
      </c>
      <c r="C80" s="185">
        <v>-5.7602430384382213E-4</v>
      </c>
      <c r="D80" s="185">
        <v>5.2562187720511029E-2</v>
      </c>
      <c r="E80" s="181">
        <v>0</v>
      </c>
      <c r="F80" s="186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 x14ac:dyDescent="0.2">
      <c r="A81" s="40">
        <v>1999.12</v>
      </c>
      <c r="B81" s="148">
        <v>115.23113825589299</v>
      </c>
      <c r="C81" s="185">
        <v>-2.3713040404943698E-4</v>
      </c>
      <c r="D81" s="185">
        <v>5.0873850382384109E-2</v>
      </c>
      <c r="E81" s="181">
        <v>0</v>
      </c>
      <c r="F81" s="186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 x14ac:dyDescent="0.2">
      <c r="A82" s="40">
        <v>2000.01</v>
      </c>
      <c r="B82" s="148">
        <v>115.91536660094476</v>
      </c>
      <c r="C82" s="185">
        <v>5.9203174540788271E-3</v>
      </c>
      <c r="D82" s="185">
        <v>5.1895955141857866E-2</v>
      </c>
      <c r="E82" s="181">
        <v>0</v>
      </c>
      <c r="F82" s="186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 x14ac:dyDescent="0.2">
      <c r="A83" s="40">
        <v>2000.02</v>
      </c>
      <c r="B83" s="148">
        <v>116.40295514330396</v>
      </c>
      <c r="C83" s="185">
        <v>4.1975962518420546E-3</v>
      </c>
      <c r="D83" s="185">
        <v>5.2459790286870804E-2</v>
      </c>
      <c r="E83" s="181">
        <v>0</v>
      </c>
      <c r="F83" s="186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 x14ac:dyDescent="0.2">
      <c r="A84" s="40">
        <v>2000.03</v>
      </c>
      <c r="B84" s="148">
        <v>116.50457901612965</v>
      </c>
      <c r="C84" s="185">
        <v>8.7265428867768424E-4</v>
      </c>
      <c r="D84" s="185">
        <v>4.6028056802812335E-2</v>
      </c>
      <c r="E84" s="181">
        <v>0</v>
      </c>
      <c r="F84" s="186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 x14ac:dyDescent="0.2">
      <c r="A85" s="40">
        <v>2000.04</v>
      </c>
      <c r="B85" s="148">
        <v>116.51645424994723</v>
      </c>
      <c r="C85" s="185">
        <v>1.0192413673062153E-4</v>
      </c>
      <c r="D85" s="185">
        <v>3.6249388451254395E-2</v>
      </c>
      <c r="E85" s="181">
        <v>0</v>
      </c>
      <c r="F85" s="186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 x14ac:dyDescent="0.2">
      <c r="A86" s="40">
        <v>2000.05</v>
      </c>
      <c r="B86" s="148">
        <v>115.67913747489223</v>
      </c>
      <c r="C86" s="185">
        <v>-7.2121989768026895E-3</v>
      </c>
      <c r="D86" s="185">
        <v>2.2932787840527945E-2</v>
      </c>
      <c r="E86" s="181">
        <v>0</v>
      </c>
      <c r="F86" s="186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 x14ac:dyDescent="0.2">
      <c r="A87" s="40">
        <v>2000.06</v>
      </c>
      <c r="B87" s="148">
        <v>115.65349436703454</v>
      </c>
      <c r="C87" s="185">
        <v>-2.2169901201173409E-4</v>
      </c>
      <c r="D87" s="185">
        <v>2.0638797492737247E-2</v>
      </c>
      <c r="E87" s="181">
        <v>0</v>
      </c>
      <c r="F87" s="186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 x14ac:dyDescent="0.2">
      <c r="A88" s="40">
        <v>2000.07</v>
      </c>
      <c r="B88" s="148">
        <v>116.08377739124762</v>
      </c>
      <c r="C88" s="185">
        <v>3.7135460811320402E-3</v>
      </c>
      <c r="D88" s="185">
        <v>1.5200411084246935E-2</v>
      </c>
      <c r="E88" s="181">
        <v>0</v>
      </c>
      <c r="F88" s="186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 x14ac:dyDescent="0.2">
      <c r="A89" s="40">
        <v>2000.08</v>
      </c>
      <c r="B89" s="148">
        <v>116.30751005906303</v>
      </c>
      <c r="C89" s="185">
        <v>1.9254830023438774E-3</v>
      </c>
      <c r="D89" s="185">
        <v>1.6189313229203625E-2</v>
      </c>
      <c r="E89" s="181">
        <v>0</v>
      </c>
      <c r="F89" s="186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 x14ac:dyDescent="0.2">
      <c r="A90" s="40">
        <v>2000.09</v>
      </c>
      <c r="B90" s="148">
        <v>116.31191206609004</v>
      </c>
      <c r="C90" s="185">
        <v>3.7847287103799534E-5</v>
      </c>
      <c r="D90" s="185">
        <v>1.0991523998503779E-2</v>
      </c>
      <c r="E90" s="181">
        <v>0</v>
      </c>
      <c r="F90" s="186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 x14ac:dyDescent="0.2">
      <c r="A91" s="40">
        <v>2000.1</v>
      </c>
      <c r="B91" s="148">
        <v>116.17036861749754</v>
      </c>
      <c r="C91" s="185">
        <v>-1.2176710041336626E-3</v>
      </c>
      <c r="D91" s="185">
        <v>7.3046448010673434E-3</v>
      </c>
      <c r="E91" s="181">
        <v>0</v>
      </c>
      <c r="F91" s="186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 x14ac:dyDescent="0.2">
      <c r="A92" s="40">
        <v>2000.11</v>
      </c>
      <c r="B92" s="148">
        <v>116.3279268032836</v>
      </c>
      <c r="C92" s="185">
        <v>1.3553493768207611E-3</v>
      </c>
      <c r="D92" s="185">
        <v>9.2360184817318561E-3</v>
      </c>
      <c r="E92" s="181">
        <v>0</v>
      </c>
      <c r="F92" s="186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 x14ac:dyDescent="0.2">
      <c r="A93" s="40">
        <v>2000.12</v>
      </c>
      <c r="B93" s="148">
        <v>116.89179478067678</v>
      </c>
      <c r="C93" s="185">
        <v>4.8355179593804988E-3</v>
      </c>
      <c r="D93" s="185">
        <v>1.4308666845161896E-2</v>
      </c>
      <c r="E93" s="181">
        <v>0</v>
      </c>
      <c r="F93" s="186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 x14ac:dyDescent="0.2">
      <c r="A94" s="40">
        <v>2001.01</v>
      </c>
      <c r="B94" s="148">
        <v>116.89209055278577</v>
      </c>
      <c r="C94" s="185">
        <v>2.5303036483808945E-6</v>
      </c>
      <c r="D94" s="185">
        <v>8.3908796947316198E-3</v>
      </c>
      <c r="E94" s="181">
        <v>1</v>
      </c>
      <c r="F94" s="186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 x14ac:dyDescent="0.2">
      <c r="A95" s="40">
        <v>2001.02</v>
      </c>
      <c r="B95" s="148">
        <v>116.37836913638392</v>
      </c>
      <c r="C95" s="185">
        <v>-4.4045203802815531E-3</v>
      </c>
      <c r="D95" s="185">
        <v>-2.1123693739209898E-4</v>
      </c>
      <c r="E95" s="181">
        <v>1</v>
      </c>
      <c r="F95" s="186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 x14ac:dyDescent="0.2">
      <c r="A96" s="40">
        <v>2001.03</v>
      </c>
      <c r="B96" s="148">
        <v>115.96283468474485</v>
      </c>
      <c r="C96" s="185">
        <v>-3.5769367451876405E-3</v>
      </c>
      <c r="D96" s="185">
        <v>-4.6608279712573976E-3</v>
      </c>
      <c r="E96" s="181">
        <v>1</v>
      </c>
      <c r="F96" s="186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 x14ac:dyDescent="0.2">
      <c r="A97" s="40">
        <v>2001.04</v>
      </c>
      <c r="B97" s="148">
        <v>115.32441137083148</v>
      </c>
      <c r="C97" s="185">
        <v>-5.5206237806127477E-3</v>
      </c>
      <c r="D97" s="185">
        <v>-1.0283375888600668E-2</v>
      </c>
      <c r="E97" s="181">
        <v>1</v>
      </c>
      <c r="F97" s="186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 x14ac:dyDescent="0.2">
      <c r="A98" s="40">
        <v>2001.05</v>
      </c>
      <c r="B98" s="148">
        <v>114.67060288923921</v>
      </c>
      <c r="C98" s="185">
        <v>-5.6854297024037624E-3</v>
      </c>
      <c r="D98" s="185">
        <v>-8.7566066142016775E-3</v>
      </c>
      <c r="E98" s="181">
        <v>1</v>
      </c>
      <c r="F98" s="186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 x14ac:dyDescent="0.2">
      <c r="A99" s="40">
        <v>2001.06</v>
      </c>
      <c r="B99" s="148">
        <v>114.10336378714354</v>
      </c>
      <c r="C99" s="185">
        <v>-4.9589581608724415E-3</v>
      </c>
      <c r="D99" s="185">
        <v>-1.3493865763062347E-2</v>
      </c>
      <c r="E99" s="181">
        <v>1</v>
      </c>
      <c r="F99" s="186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 x14ac:dyDescent="0.2">
      <c r="A100" s="40">
        <v>2001.07</v>
      </c>
      <c r="B100" s="148">
        <v>113.10471309458154</v>
      </c>
      <c r="C100" s="185">
        <v>-8.7906833000530888E-3</v>
      </c>
      <c r="D100" s="185">
        <v>-2.5998095144247401E-2</v>
      </c>
      <c r="E100" s="181">
        <v>1</v>
      </c>
      <c r="F100" s="186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 x14ac:dyDescent="0.2">
      <c r="A101" s="40">
        <v>2001.08</v>
      </c>
      <c r="B101" s="148">
        <v>111.60118204408941</v>
      </c>
      <c r="C101" s="185">
        <v>-1.3382412493588378E-2</v>
      </c>
      <c r="D101" s="185">
        <v>-4.1305990640179702E-2</v>
      </c>
      <c r="E101" s="181">
        <v>1</v>
      </c>
      <c r="F101" s="186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 x14ac:dyDescent="0.2">
      <c r="A102" s="40">
        <v>2001.09</v>
      </c>
      <c r="B102" s="148">
        <v>109.85554907327915</v>
      </c>
      <c r="C102" s="185">
        <v>-1.5765329124437476E-2</v>
      </c>
      <c r="D102" s="185">
        <v>-5.7109167051720963E-2</v>
      </c>
      <c r="E102" s="181">
        <v>1</v>
      </c>
      <c r="F102" s="186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 x14ac:dyDescent="0.2">
      <c r="A103" s="40">
        <v>2001.1</v>
      </c>
      <c r="B103" s="148">
        <v>107.65279623474274</v>
      </c>
      <c r="C103" s="185">
        <v>-2.0255113845119004E-2</v>
      </c>
      <c r="D103" s="185">
        <v>-7.6146609892706205E-2</v>
      </c>
      <c r="E103" s="181">
        <v>1</v>
      </c>
      <c r="F103" s="186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 x14ac:dyDescent="0.2">
      <c r="A104" s="40">
        <v>2001.11</v>
      </c>
      <c r="B104" s="148">
        <v>105.62521122042486</v>
      </c>
      <c r="C104" s="185">
        <v>-1.9014113319140102E-2</v>
      </c>
      <c r="D104" s="185">
        <v>-9.6516072588667151E-2</v>
      </c>
      <c r="E104" s="181">
        <v>1</v>
      </c>
      <c r="F104" s="186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 x14ac:dyDescent="0.2">
      <c r="A105" s="40">
        <v>2001.12</v>
      </c>
      <c r="B105" s="148">
        <v>103.8379819116015</v>
      </c>
      <c r="C105" s="185">
        <v>-1.7065267223928562E-2</v>
      </c>
      <c r="D105" s="185">
        <v>-0.11841685777197637</v>
      </c>
      <c r="E105" s="181">
        <v>1</v>
      </c>
      <c r="F105" s="186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 x14ac:dyDescent="0.2">
      <c r="A106" s="40">
        <v>2002.01</v>
      </c>
      <c r="B106" s="148">
        <v>101.89844720429585</v>
      </c>
      <c r="C106" s="185">
        <v>-1.8855116485765235E-2</v>
      </c>
      <c r="D106" s="185">
        <v>-0.13727450456139006</v>
      </c>
      <c r="E106" s="181">
        <v>1</v>
      </c>
      <c r="F106" s="186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 x14ac:dyDescent="0.2">
      <c r="A107" s="40">
        <v>2002.02</v>
      </c>
      <c r="B107" s="148">
        <v>100.56688532073782</v>
      </c>
      <c r="C107" s="185">
        <v>-1.3153669970970384E-2</v>
      </c>
      <c r="D107" s="185">
        <v>-0.14602365415207877</v>
      </c>
      <c r="E107" s="181">
        <v>1</v>
      </c>
      <c r="F107" s="186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 x14ac:dyDescent="0.2">
      <c r="A108" s="40">
        <v>2002.03</v>
      </c>
      <c r="B108" s="148">
        <v>99.545274085845904</v>
      </c>
      <c r="C108" s="185">
        <v>-1.0210475100336659E-2</v>
      </c>
      <c r="D108" s="185">
        <v>-0.15265719250722787</v>
      </c>
      <c r="E108" s="181">
        <v>1</v>
      </c>
      <c r="F108" s="186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 x14ac:dyDescent="0.2">
      <c r="A109" s="40">
        <v>2002.04</v>
      </c>
      <c r="B109" s="148">
        <v>98.246520952513038</v>
      </c>
      <c r="C109" s="185">
        <v>-1.3132716644458968E-2</v>
      </c>
      <c r="D109" s="185">
        <v>-0.16026928537107404</v>
      </c>
      <c r="E109" s="181">
        <v>1</v>
      </c>
      <c r="F109" s="186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 x14ac:dyDescent="0.2">
      <c r="A110" s="40">
        <v>2002.05</v>
      </c>
      <c r="B110" s="148">
        <v>96.926634334659653</v>
      </c>
      <c r="C110" s="185">
        <v>-1.3525494706607877E-2</v>
      </c>
      <c r="D110" s="185">
        <v>-0.16810935037527833</v>
      </c>
      <c r="E110" s="181">
        <v>1</v>
      </c>
      <c r="F110" s="186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 x14ac:dyDescent="0.2">
      <c r="A111" s="40">
        <v>2002.06</v>
      </c>
      <c r="B111" s="148">
        <v>95.491034614847052</v>
      </c>
      <c r="C111" s="185">
        <v>-1.4921980562000505E-2</v>
      </c>
      <c r="D111" s="185">
        <v>-0.17807237277640639</v>
      </c>
      <c r="E111" s="181">
        <v>1</v>
      </c>
      <c r="F111" s="186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 x14ac:dyDescent="0.2">
      <c r="A112" s="40">
        <v>2002.07</v>
      </c>
      <c r="B112" s="148">
        <v>94.549011887118724</v>
      </c>
      <c r="C112" s="185">
        <v>-9.9140203429106954E-3</v>
      </c>
      <c r="D112" s="185">
        <v>-0.17919570981926397</v>
      </c>
      <c r="E112" s="181">
        <v>1</v>
      </c>
      <c r="F112" s="186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 x14ac:dyDescent="0.2">
      <c r="A113" s="40">
        <v>2002.08</v>
      </c>
      <c r="B113" s="148">
        <v>94.603437610100016</v>
      </c>
      <c r="C113" s="185">
        <v>5.7546941240201141E-4</v>
      </c>
      <c r="D113" s="185">
        <v>-0.16523782791327357</v>
      </c>
      <c r="E113" s="181">
        <v>0</v>
      </c>
      <c r="F113" s="186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 x14ac:dyDescent="0.2">
      <c r="A114" s="40">
        <v>2002.09</v>
      </c>
      <c r="B114" s="148">
        <v>94.659396900658948</v>
      </c>
      <c r="C114" s="185">
        <v>5.913394706810347E-4</v>
      </c>
      <c r="D114" s="185">
        <v>-0.14888115931815504</v>
      </c>
      <c r="E114" s="181">
        <v>0</v>
      </c>
      <c r="F114" s="186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 x14ac:dyDescent="0.2">
      <c r="A115" s="40">
        <v>2002.1</v>
      </c>
      <c r="B115" s="148">
        <v>95.361395708791079</v>
      </c>
      <c r="C115" s="185">
        <v>7.3886861764501923E-3</v>
      </c>
      <c r="D115" s="185">
        <v>-0.12123735929658573</v>
      </c>
      <c r="E115" s="181">
        <v>0</v>
      </c>
      <c r="F115" s="186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 x14ac:dyDescent="0.2">
      <c r="A116" s="40">
        <v>2002.11</v>
      </c>
      <c r="B116" s="148">
        <v>96.212613119710483</v>
      </c>
      <c r="C116" s="185">
        <v>8.8866231696481078E-3</v>
      </c>
      <c r="D116" s="185">
        <v>-9.3336622807797434E-2</v>
      </c>
      <c r="E116" s="181">
        <v>0</v>
      </c>
      <c r="F116" s="182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 x14ac:dyDescent="0.2">
      <c r="A117" s="40">
        <v>2002.12</v>
      </c>
      <c r="B117" s="148">
        <v>97.072299562906537</v>
      </c>
      <c r="C117" s="185">
        <v>8.8955945943983827E-3</v>
      </c>
      <c r="D117" s="185">
        <v>-6.737576098947054E-2</v>
      </c>
      <c r="E117" s="181">
        <v>0</v>
      </c>
      <c r="F117" s="182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 x14ac:dyDescent="0.2">
      <c r="A118" s="40">
        <v>2003.01</v>
      </c>
      <c r="B118" s="148">
        <v>97.910413516283086</v>
      </c>
      <c r="C118" s="185">
        <v>8.5968556076948619E-3</v>
      </c>
      <c r="D118" s="185">
        <v>-3.9923788896010413E-2</v>
      </c>
      <c r="E118" s="181">
        <v>0</v>
      </c>
      <c r="F118" s="186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 x14ac:dyDescent="0.2">
      <c r="A119" s="40">
        <v>2003.02</v>
      </c>
      <c r="B119" s="148">
        <v>97.732354534279679</v>
      </c>
      <c r="C119" s="185">
        <v>-1.8202464925349987E-3</v>
      </c>
      <c r="D119" s="185">
        <v>-2.8590365417574946E-2</v>
      </c>
      <c r="E119" s="181">
        <v>0</v>
      </c>
      <c r="F119" s="186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 x14ac:dyDescent="0.2">
      <c r="A120" s="40">
        <v>2003.03</v>
      </c>
      <c r="B120" s="148">
        <v>97.948458132486095</v>
      </c>
      <c r="C120" s="185">
        <v>2.2087365962635288E-3</v>
      </c>
      <c r="D120" s="185">
        <v>-1.6171153720974746E-2</v>
      </c>
      <c r="E120" s="181">
        <v>0</v>
      </c>
      <c r="F120" s="186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 x14ac:dyDescent="0.2">
      <c r="A121" s="40">
        <v>2003.04</v>
      </c>
      <c r="B121" s="148">
        <v>98.891461519470141</v>
      </c>
      <c r="C121" s="185">
        <v>9.5814975236391715E-3</v>
      </c>
      <c r="D121" s="185">
        <v>6.5430604471233989E-3</v>
      </c>
      <c r="E121" s="181">
        <v>0</v>
      </c>
      <c r="F121" s="186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 x14ac:dyDescent="0.2">
      <c r="A122" s="40">
        <v>2003.05</v>
      </c>
      <c r="B122" s="148">
        <v>100.77226681605593</v>
      </c>
      <c r="C122" s="185">
        <v>1.8840286571751276E-2</v>
      </c>
      <c r="D122" s="185">
        <v>3.8908841725482708E-2</v>
      </c>
      <c r="E122" s="181">
        <v>0</v>
      </c>
      <c r="F122" s="186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 x14ac:dyDescent="0.2">
      <c r="A123" s="40">
        <v>2003.06</v>
      </c>
      <c r="B123" s="148">
        <v>102.89799801247059</v>
      </c>
      <c r="C123" s="185">
        <v>2.0875000000866596E-2</v>
      </c>
      <c r="D123" s="185">
        <v>7.4705822288349599E-2</v>
      </c>
      <c r="E123" s="181">
        <v>0</v>
      </c>
      <c r="F123" s="186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 x14ac:dyDescent="0.2">
      <c r="A124" s="40">
        <v>2003.07</v>
      </c>
      <c r="B124" s="148">
        <v>105.03848297331868</v>
      </c>
      <c r="C124" s="185">
        <v>2.0588600529330457E-2</v>
      </c>
      <c r="D124" s="185">
        <v>0.10520844316059086</v>
      </c>
      <c r="E124" s="181">
        <v>0</v>
      </c>
      <c r="F124" s="186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 x14ac:dyDescent="0.2">
      <c r="A125" s="40">
        <v>2003.08</v>
      </c>
      <c r="B125" s="148">
        <v>107.17634490759997</v>
      </c>
      <c r="C125" s="185">
        <v>2.0148773592678672E-2</v>
      </c>
      <c r="D125" s="185">
        <v>0.12478174734086742</v>
      </c>
      <c r="E125" s="181">
        <v>0</v>
      </c>
      <c r="F125" s="186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 x14ac:dyDescent="0.2">
      <c r="A126" s="40">
        <v>2003.09</v>
      </c>
      <c r="B126" s="148">
        <v>109.11647691766426</v>
      </c>
      <c r="C126" s="185">
        <v>1.7940346150582317E-2</v>
      </c>
      <c r="D126" s="185">
        <v>0.14213075402076863</v>
      </c>
      <c r="E126" s="181">
        <v>0</v>
      </c>
      <c r="F126" s="186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 x14ac:dyDescent="0.2">
      <c r="A127" s="40">
        <v>2003.1</v>
      </c>
      <c r="B127" s="148">
        <v>111.2938726439252</v>
      </c>
      <c r="C127" s="185">
        <v>1.9758296888611044E-2</v>
      </c>
      <c r="D127" s="185">
        <v>0.1545003647329295</v>
      </c>
      <c r="E127" s="181">
        <v>0</v>
      </c>
      <c r="F127" s="186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 x14ac:dyDescent="0.2">
      <c r="A128" s="40">
        <v>2003.11</v>
      </c>
      <c r="B128" s="148">
        <v>113.17037151198258</v>
      </c>
      <c r="C128" s="185">
        <v>1.6720191599608455E-2</v>
      </c>
      <c r="D128" s="185">
        <v>0.16233393316288969</v>
      </c>
      <c r="E128" s="181">
        <v>0</v>
      </c>
      <c r="F128" s="186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 x14ac:dyDescent="0.2">
      <c r="A129" s="40">
        <v>2003.12</v>
      </c>
      <c r="B129" s="148">
        <v>114.25035584515797</v>
      </c>
      <c r="C129" s="185">
        <v>9.4977486374846869E-3</v>
      </c>
      <c r="D129" s="185">
        <v>0.16293608720597624</v>
      </c>
      <c r="E129" s="181">
        <v>0</v>
      </c>
      <c r="F129" s="186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 x14ac:dyDescent="0.2">
      <c r="A130" s="40">
        <v>2004.01</v>
      </c>
      <c r="B130" s="148">
        <v>114.87420227479006</v>
      </c>
      <c r="C130" s="185">
        <v>5.4454919747289783E-3</v>
      </c>
      <c r="D130" s="185">
        <v>0.15978472357301027</v>
      </c>
      <c r="E130" s="181">
        <v>0</v>
      </c>
      <c r="F130" s="186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 x14ac:dyDescent="0.2">
      <c r="A131" s="40">
        <v>2004.02</v>
      </c>
      <c r="B131" s="148">
        <v>116.02047395366611</v>
      </c>
      <c r="C131" s="185">
        <v>9.929038770069459E-3</v>
      </c>
      <c r="D131" s="185">
        <v>0.17153400883561462</v>
      </c>
      <c r="E131" s="181">
        <v>0</v>
      </c>
      <c r="F131" s="186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 x14ac:dyDescent="0.2">
      <c r="A132" s="40">
        <v>2004.03</v>
      </c>
      <c r="B132" s="148">
        <v>117.52492255349466</v>
      </c>
      <c r="C132" s="185">
        <v>1.2883742798278424E-2</v>
      </c>
      <c r="D132" s="185">
        <v>0.18220901503762957</v>
      </c>
      <c r="E132" s="181">
        <v>0</v>
      </c>
      <c r="F132" s="186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 x14ac:dyDescent="0.2">
      <c r="A133" s="40">
        <v>2004.04</v>
      </c>
      <c r="B133" s="148">
        <v>118.6040554089755</v>
      </c>
      <c r="C133" s="185">
        <v>9.1402620528848958E-3</v>
      </c>
      <c r="D133" s="185">
        <v>0.18176777956687512</v>
      </c>
      <c r="E133" s="181">
        <v>0</v>
      </c>
      <c r="F133" s="186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 x14ac:dyDescent="0.2">
      <c r="A134" s="40">
        <v>2004.05</v>
      </c>
      <c r="B134" s="148">
        <v>119.47524500189621</v>
      </c>
      <c r="C134" s="185">
        <v>7.3185151323235231E-3</v>
      </c>
      <c r="D134" s="185">
        <v>0.17024600812744739</v>
      </c>
      <c r="E134" s="181">
        <v>0</v>
      </c>
      <c r="F134" s="186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 x14ac:dyDescent="0.2">
      <c r="A135" s="40">
        <v>2004.06</v>
      </c>
      <c r="B135" s="148">
        <v>120.03352696055964</v>
      </c>
      <c r="C135" s="185">
        <v>4.6618999813520688E-3</v>
      </c>
      <c r="D135" s="185">
        <v>0.15403290810793283</v>
      </c>
      <c r="E135" s="181">
        <v>0</v>
      </c>
      <c r="F135" s="186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 x14ac:dyDescent="0.2">
      <c r="A136" s="40">
        <v>2004.07</v>
      </c>
      <c r="B136" s="148">
        <v>120.07514772731398</v>
      </c>
      <c r="C136" s="185">
        <v>3.4668274459723653E-4</v>
      </c>
      <c r="D136" s="185">
        <v>0.13379099032319966</v>
      </c>
      <c r="E136" s="181">
        <v>0</v>
      </c>
      <c r="F136" s="186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 x14ac:dyDescent="0.2">
      <c r="A137" s="40">
        <v>2004.08</v>
      </c>
      <c r="B137" s="148">
        <v>119.95934362066569</v>
      </c>
      <c r="C137" s="185">
        <v>-9.6489562797957265E-4</v>
      </c>
      <c r="D137" s="185">
        <v>0.11267732110254136</v>
      </c>
      <c r="E137" s="181">
        <v>0</v>
      </c>
      <c r="F137" s="186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 x14ac:dyDescent="0.2">
      <c r="A138" s="40">
        <v>2004.09</v>
      </c>
      <c r="B138" s="148">
        <v>120.45915654097753</v>
      </c>
      <c r="C138" s="185">
        <v>4.1578633926442907E-3</v>
      </c>
      <c r="D138" s="185">
        <v>9.88948383446034E-2</v>
      </c>
      <c r="E138" s="181">
        <v>0</v>
      </c>
      <c r="F138" s="186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 x14ac:dyDescent="0.2">
      <c r="A139" s="40">
        <v>2004.1</v>
      </c>
      <c r="B139" s="148">
        <v>120.96156249151831</v>
      </c>
      <c r="C139" s="185">
        <v>4.1620841642467108E-3</v>
      </c>
      <c r="D139" s="185">
        <v>8.3298625620239208E-2</v>
      </c>
      <c r="E139" s="181">
        <v>0</v>
      </c>
      <c r="F139" s="186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 x14ac:dyDescent="0.2">
      <c r="A140" s="40">
        <v>2004.11</v>
      </c>
      <c r="B140" s="148">
        <v>121.81473530332626</v>
      </c>
      <c r="C140" s="185">
        <v>7.0284976891643531E-3</v>
      </c>
      <c r="D140" s="185">
        <v>7.3606931709795043E-2</v>
      </c>
      <c r="E140" s="181">
        <v>0</v>
      </c>
      <c r="F140" s="186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 x14ac:dyDescent="0.2">
      <c r="A141" s="40">
        <v>2004.12</v>
      </c>
      <c r="B141" s="148">
        <v>122.71121798290686</v>
      </c>
      <c r="C141" s="185">
        <v>7.3324461810901119E-3</v>
      </c>
      <c r="D141" s="185">
        <v>7.1441629253400404E-2</v>
      </c>
      <c r="E141" s="181">
        <v>0</v>
      </c>
      <c r="F141" s="186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 x14ac:dyDescent="0.2">
      <c r="A142" s="40">
        <v>2005.01</v>
      </c>
      <c r="B142" s="148">
        <v>124.27062760934658</v>
      </c>
      <c r="C142" s="185">
        <v>1.2627894532762725E-2</v>
      </c>
      <c r="D142" s="185">
        <v>7.8624031811434208E-2</v>
      </c>
      <c r="E142" s="181">
        <v>0</v>
      </c>
      <c r="F142" s="186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 x14ac:dyDescent="0.2">
      <c r="A143" s="40">
        <v>2005.02</v>
      </c>
      <c r="B143" s="148">
        <v>125.53840108278143</v>
      </c>
      <c r="C143" s="185">
        <v>1.0150028317341096E-2</v>
      </c>
      <c r="D143" s="185">
        <v>7.8845021358705705E-2</v>
      </c>
      <c r="E143" s="181">
        <v>0</v>
      </c>
      <c r="F143" s="186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 x14ac:dyDescent="0.2">
      <c r="A144" s="40">
        <v>2005.03</v>
      </c>
      <c r="B144" s="148">
        <v>126.24315267845583</v>
      </c>
      <c r="C144" s="185">
        <v>5.5981339829634371E-3</v>
      </c>
      <c r="D144" s="185">
        <v>7.1559412543390793E-2</v>
      </c>
      <c r="E144" s="181">
        <v>0</v>
      </c>
      <c r="F144" s="186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 x14ac:dyDescent="0.2">
      <c r="A145" s="40">
        <v>2005.04</v>
      </c>
      <c r="B145" s="148">
        <v>127.64091341105865</v>
      </c>
      <c r="C145" s="185">
        <v>1.1011127060624803E-2</v>
      </c>
      <c r="D145" s="185">
        <v>7.3430277551130976E-2</v>
      </c>
      <c r="E145" s="181">
        <v>0</v>
      </c>
      <c r="F145" s="186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 x14ac:dyDescent="0.2">
      <c r="A146" s="40">
        <v>2005.05</v>
      </c>
      <c r="B146" s="148">
        <v>128.50321484129921</v>
      </c>
      <c r="C146" s="185">
        <v>6.7329647075446012E-3</v>
      </c>
      <c r="D146" s="185">
        <v>7.2844727126351982E-2</v>
      </c>
      <c r="E146" s="181">
        <v>0</v>
      </c>
      <c r="F146" s="186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 x14ac:dyDescent="0.2">
      <c r="A147" s="40">
        <v>2005.06</v>
      </c>
      <c r="B147" s="148">
        <v>129.13631580779082</v>
      </c>
      <c r="C147" s="185">
        <v>4.9146358806361505E-3</v>
      </c>
      <c r="D147" s="185">
        <v>7.3097463025636258E-2</v>
      </c>
      <c r="E147" s="181">
        <v>0</v>
      </c>
      <c r="F147" s="186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 x14ac:dyDescent="0.2">
      <c r="A148" s="40">
        <v>2005.07</v>
      </c>
      <c r="B148" s="148">
        <v>130.00417405582976</v>
      </c>
      <c r="C148" s="185">
        <v>6.697999938707508E-3</v>
      </c>
      <c r="D148" s="185">
        <v>7.9448780219746579E-2</v>
      </c>
      <c r="E148" s="181">
        <v>0</v>
      </c>
      <c r="F148" s="186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 x14ac:dyDescent="0.2">
      <c r="A149" s="40">
        <v>2005.08</v>
      </c>
      <c r="B149" s="148">
        <v>130.82618689609768</v>
      </c>
      <c r="C149" s="185">
        <v>6.3030665503891531E-3</v>
      </c>
      <c r="D149" s="185">
        <v>8.6716742398115207E-2</v>
      </c>
      <c r="E149" s="181">
        <v>0</v>
      </c>
      <c r="F149" s="186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 x14ac:dyDescent="0.2">
      <c r="A150" s="40">
        <v>2005.09</v>
      </c>
      <c r="B150" s="148">
        <v>132.16240828664402</v>
      </c>
      <c r="C150" s="185">
        <v>1.0161907502255436E-2</v>
      </c>
      <c r="D150" s="185">
        <v>9.2720786507726277E-2</v>
      </c>
      <c r="E150" s="181">
        <v>0</v>
      </c>
      <c r="F150" s="186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 x14ac:dyDescent="0.2">
      <c r="A151" s="40">
        <v>2005.1</v>
      </c>
      <c r="B151" s="148">
        <v>133.09160126094167</v>
      </c>
      <c r="C151" s="185">
        <v>7.0060903259419102E-3</v>
      </c>
      <c r="D151" s="185">
        <v>9.5564792669421597E-2</v>
      </c>
      <c r="E151" s="181">
        <v>0</v>
      </c>
      <c r="F151" s="186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 x14ac:dyDescent="0.2">
      <c r="A152" s="40">
        <v>2005.11</v>
      </c>
      <c r="B152" s="148">
        <v>133.61709803682123</v>
      </c>
      <c r="C152" s="185">
        <v>3.9406097909336184E-3</v>
      </c>
      <c r="D152" s="185">
        <v>9.2476904771190846E-2</v>
      </c>
      <c r="E152" s="181">
        <v>0</v>
      </c>
      <c r="F152" s="186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 x14ac:dyDescent="0.2">
      <c r="A153" s="40">
        <v>2005.12</v>
      </c>
      <c r="B153" s="148">
        <v>134.99038584608795</v>
      </c>
      <c r="C153" s="185">
        <v>1.022532771613347E-2</v>
      </c>
      <c r="D153" s="185">
        <v>9.5369786306234119E-2</v>
      </c>
      <c r="E153" s="181">
        <v>0</v>
      </c>
      <c r="F153" s="186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 x14ac:dyDescent="0.2">
      <c r="A154" s="40">
        <v>2006.01</v>
      </c>
      <c r="B154" s="148">
        <v>135.50918326215697</v>
      </c>
      <c r="C154" s="185">
        <v>3.8358512281603495E-3</v>
      </c>
      <c r="D154" s="185">
        <v>8.6577743001631804E-2</v>
      </c>
      <c r="E154" s="181">
        <v>0</v>
      </c>
      <c r="F154" s="186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 x14ac:dyDescent="0.2">
      <c r="A155" s="40">
        <v>2006.02</v>
      </c>
      <c r="B155" s="148">
        <v>136.10546327018446</v>
      </c>
      <c r="C155" s="185">
        <v>4.3906392644828367E-3</v>
      </c>
      <c r="D155" s="185">
        <v>8.0818353948773569E-2</v>
      </c>
      <c r="E155" s="181">
        <v>0</v>
      </c>
      <c r="F155" s="186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 x14ac:dyDescent="0.2">
      <c r="A156" s="40">
        <v>2006.03</v>
      </c>
      <c r="B156" s="148">
        <v>137.08717672974376</v>
      </c>
      <c r="C156" s="185">
        <v>7.1869995125534228E-3</v>
      </c>
      <c r="D156" s="185">
        <v>8.2407219478363533E-2</v>
      </c>
      <c r="E156" s="181">
        <v>0</v>
      </c>
      <c r="F156" s="186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 x14ac:dyDescent="0.2">
      <c r="A157" s="40">
        <v>2006.04</v>
      </c>
      <c r="B157" s="148">
        <v>138.3222757200902</v>
      </c>
      <c r="C157" s="185">
        <v>8.9692438613417427E-3</v>
      </c>
      <c r="D157" s="185">
        <v>8.0365336279080254E-2</v>
      </c>
      <c r="E157" s="181">
        <v>0</v>
      </c>
      <c r="F157" s="186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 x14ac:dyDescent="0.2">
      <c r="A158" s="40">
        <v>2006.05</v>
      </c>
      <c r="B158" s="148">
        <v>138.59188306953376</v>
      </c>
      <c r="C158" s="185">
        <v>1.9472275149170551E-3</v>
      </c>
      <c r="D158" s="185">
        <v>7.5579599086452856E-2</v>
      </c>
      <c r="E158" s="181">
        <v>0</v>
      </c>
      <c r="F158" s="186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 x14ac:dyDescent="0.2">
      <c r="A159" s="40">
        <v>2006.06</v>
      </c>
      <c r="B159" s="148">
        <v>139.52109394125316</v>
      </c>
      <c r="C159" s="185">
        <v>6.6822795495876403E-3</v>
      </c>
      <c r="D159" s="185">
        <v>7.7347242755404291E-2</v>
      </c>
      <c r="E159" s="181">
        <v>0</v>
      </c>
      <c r="F159" s="186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 x14ac:dyDescent="0.2">
      <c r="A160" s="40">
        <v>2006.07</v>
      </c>
      <c r="B160" s="148">
        <v>140.28942431857084</v>
      </c>
      <c r="C160" s="185">
        <v>5.4918043335893691E-3</v>
      </c>
      <c r="D160" s="185">
        <v>7.6141047150286204E-2</v>
      </c>
      <c r="E160" s="181">
        <v>0</v>
      </c>
      <c r="F160" s="186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 x14ac:dyDescent="0.2">
      <c r="A161" s="40">
        <v>2006.08</v>
      </c>
      <c r="B161" s="148">
        <v>141.05260952229935</v>
      </c>
      <c r="C161" s="185">
        <v>5.4253327545101806E-3</v>
      </c>
      <c r="D161" s="185">
        <v>7.5263313354407085E-2</v>
      </c>
      <c r="E161" s="181">
        <v>0</v>
      </c>
      <c r="F161" s="186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 x14ac:dyDescent="0.2">
      <c r="A162" s="40">
        <v>2006.09</v>
      </c>
      <c r="B162" s="148">
        <v>141.48713482126766</v>
      </c>
      <c r="C162" s="185">
        <v>3.0758549920867555E-3</v>
      </c>
      <c r="D162" s="185">
        <v>6.8177260844238349E-2</v>
      </c>
      <c r="E162" s="181">
        <v>0</v>
      </c>
      <c r="F162" s="186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 x14ac:dyDescent="0.2">
      <c r="A163" s="40">
        <v>2006.1</v>
      </c>
      <c r="B163" s="148">
        <v>141.73407244430084</v>
      </c>
      <c r="C163" s="185">
        <v>1.7437796271728607E-3</v>
      </c>
      <c r="D163" s="185">
        <v>6.2914950145469203E-2</v>
      </c>
      <c r="E163" s="181">
        <v>0</v>
      </c>
      <c r="F163" s="186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 x14ac:dyDescent="0.2">
      <c r="A164" s="40">
        <v>2006.11</v>
      </c>
      <c r="B164" s="148">
        <v>141.92067224626578</v>
      </c>
      <c r="C164" s="185">
        <v>1.3156827613502032E-3</v>
      </c>
      <c r="D164" s="185">
        <v>6.0290023115885889E-2</v>
      </c>
      <c r="E164" s="181">
        <v>0</v>
      </c>
      <c r="F164" s="186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 x14ac:dyDescent="0.2">
      <c r="A165" s="40">
        <v>2006.12</v>
      </c>
      <c r="B165" s="148">
        <v>142.52733435477739</v>
      </c>
      <c r="C165" s="185">
        <v>4.2655459998193175E-3</v>
      </c>
      <c r="D165" s="185">
        <v>5.4330241399571634E-2</v>
      </c>
      <c r="E165" s="181">
        <v>0</v>
      </c>
      <c r="F165" s="186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 x14ac:dyDescent="0.2">
      <c r="A166" s="40">
        <v>2007.01</v>
      </c>
      <c r="B166" s="148">
        <v>143.52330393245435</v>
      </c>
      <c r="C166" s="185">
        <v>6.9636174094740546E-3</v>
      </c>
      <c r="D166" s="185">
        <v>5.7458007580885456E-2</v>
      </c>
      <c r="E166" s="181">
        <v>0</v>
      </c>
      <c r="F166" s="186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 x14ac:dyDescent="0.2">
      <c r="A167" s="40">
        <v>2007.02</v>
      </c>
      <c r="B167" s="148">
        <v>144.89519399711438</v>
      </c>
      <c r="C167" s="185">
        <v>9.513262298203231E-3</v>
      </c>
      <c r="D167" s="185">
        <v>6.2580630614605587E-2</v>
      </c>
      <c r="E167" s="181">
        <v>0</v>
      </c>
      <c r="F167" s="186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 x14ac:dyDescent="0.2">
      <c r="A168" s="40">
        <v>2007.03</v>
      </c>
      <c r="B168" s="148">
        <v>145.02316238659202</v>
      </c>
      <c r="C168" s="185">
        <v>8.8278920579248649E-4</v>
      </c>
      <c r="D168" s="185">
        <v>5.6276420307844639E-2</v>
      </c>
      <c r="E168" s="181">
        <v>0</v>
      </c>
      <c r="F168" s="186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 x14ac:dyDescent="0.2">
      <c r="A169" s="40">
        <v>2007.04</v>
      </c>
      <c r="B169" s="148">
        <v>145.35038639776664</v>
      </c>
      <c r="C169" s="185">
        <v>2.2538151361286723E-3</v>
      </c>
      <c r="D169" s="185">
        <v>4.9560991582631608E-2</v>
      </c>
      <c r="E169" s="181">
        <v>0</v>
      </c>
      <c r="F169" s="186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 x14ac:dyDescent="0.2">
      <c r="A170" s="40">
        <v>2007.05</v>
      </c>
      <c r="B170" s="148">
        <v>146.5308343959145</v>
      </c>
      <c r="C170" s="185">
        <v>8.0885946061723321E-3</v>
      </c>
      <c r="D170" s="185">
        <v>5.5702358673886891E-2</v>
      </c>
      <c r="E170" s="181">
        <v>0</v>
      </c>
      <c r="F170" s="186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 x14ac:dyDescent="0.2">
      <c r="A171" s="40">
        <v>2007.06</v>
      </c>
      <c r="B171" s="148">
        <v>147.18232783319681</v>
      </c>
      <c r="C171" s="185">
        <v>4.4362636036488611E-3</v>
      </c>
      <c r="D171" s="185">
        <v>5.345634272794797E-2</v>
      </c>
      <c r="E171" s="181">
        <v>0</v>
      </c>
      <c r="F171" s="186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 x14ac:dyDescent="0.2">
      <c r="A172" s="40">
        <v>2007.07</v>
      </c>
      <c r="B172" s="148">
        <v>147.41364347490222</v>
      </c>
      <c r="C172" s="185">
        <v>1.5703927532763778E-3</v>
      </c>
      <c r="D172" s="185">
        <v>4.9534931147635103E-2</v>
      </c>
      <c r="E172" s="181">
        <v>0</v>
      </c>
      <c r="F172" s="186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 x14ac:dyDescent="0.2">
      <c r="A173" s="40">
        <v>2007.08</v>
      </c>
      <c r="B173" s="148">
        <v>148.21194129660404</v>
      </c>
      <c r="C173" s="185">
        <v>5.4007488067694684E-3</v>
      </c>
      <c r="D173" s="185">
        <v>4.9510347199894382E-2</v>
      </c>
      <c r="E173" s="181">
        <v>0</v>
      </c>
      <c r="F173" s="186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 x14ac:dyDescent="0.2">
      <c r="A174" s="40">
        <v>2007.09</v>
      </c>
      <c r="B174" s="148">
        <v>149.13702536405717</v>
      </c>
      <c r="C174" s="185">
        <v>6.2222314910492906E-3</v>
      </c>
      <c r="D174" s="185">
        <v>5.2656723698856878E-2</v>
      </c>
      <c r="E174" s="181">
        <v>0</v>
      </c>
      <c r="F174" s="186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 x14ac:dyDescent="0.2">
      <c r="A175" s="40">
        <v>2007.1</v>
      </c>
      <c r="B175" s="148">
        <v>150.52067840637119</v>
      </c>
      <c r="C175" s="185">
        <v>9.2349561420258987E-3</v>
      </c>
      <c r="D175" s="185">
        <v>6.0147900213709998E-2</v>
      </c>
      <c r="E175" s="181">
        <v>0</v>
      </c>
      <c r="F175" s="186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 x14ac:dyDescent="0.2">
      <c r="A176" s="40">
        <v>2007.11</v>
      </c>
      <c r="B176" s="148">
        <v>152.55468876772696</v>
      </c>
      <c r="C176" s="185">
        <v>1.3422673831202396E-2</v>
      </c>
      <c r="D176" s="185">
        <v>7.2254891283562189E-2</v>
      </c>
      <c r="E176" s="181">
        <v>0</v>
      </c>
      <c r="F176" s="186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 x14ac:dyDescent="0.2">
      <c r="A177" s="40">
        <v>2007.12</v>
      </c>
      <c r="B177" s="148">
        <v>153.89506433815407</v>
      </c>
      <c r="C177" s="185">
        <v>8.747823122401634E-3</v>
      </c>
      <c r="D177" s="185">
        <v>7.6737168406144585E-2</v>
      </c>
      <c r="E177" s="181">
        <v>0</v>
      </c>
      <c r="F177" s="186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 x14ac:dyDescent="0.2">
      <c r="A178" s="40">
        <f t="shared" ref="A178:A346" si="0">A166+1</f>
        <v>2008.01</v>
      </c>
      <c r="B178" s="148">
        <v>154.66967360131588</v>
      </c>
      <c r="C178" s="185">
        <v>5.0207350037172237E-3</v>
      </c>
      <c r="D178" s="185">
        <v>7.4794286000387969E-2</v>
      </c>
      <c r="E178" s="181">
        <v>0</v>
      </c>
      <c r="F178" s="186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 x14ac:dyDescent="0.2">
      <c r="A179" s="40">
        <f t="shared" si="0"/>
        <v>2008.02</v>
      </c>
      <c r="B179" s="148">
        <v>154.97998539720192</v>
      </c>
      <c r="C179" s="185">
        <v>2.0042773550588652E-3</v>
      </c>
      <c r="D179" s="185">
        <v>6.7285301057243563E-2</v>
      </c>
      <c r="E179" s="181">
        <v>0</v>
      </c>
      <c r="F179" s="186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 x14ac:dyDescent="0.2">
      <c r="A180" s="40">
        <f t="shared" si="0"/>
        <v>2008.03</v>
      </c>
      <c r="B180" s="148">
        <v>155.58014320320055</v>
      </c>
      <c r="C180" s="185">
        <v>3.8650071135249071E-3</v>
      </c>
      <c r="D180" s="185">
        <v>7.0267518964976211E-2</v>
      </c>
      <c r="E180" s="181">
        <v>0</v>
      </c>
      <c r="F180" s="186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 x14ac:dyDescent="0.2">
      <c r="A181" s="40">
        <f t="shared" si="0"/>
        <v>2008.04</v>
      </c>
      <c r="B181" s="148">
        <v>156.00780342116141</v>
      </c>
      <c r="C181" s="185">
        <v>2.745038703437556E-3</v>
      </c>
      <c r="D181" s="185">
        <v>7.0758742532285063E-2</v>
      </c>
      <c r="E181" s="181">
        <v>0</v>
      </c>
      <c r="F181" s="186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 x14ac:dyDescent="0.2">
      <c r="A182" s="40">
        <f t="shared" si="0"/>
        <v>2008.05</v>
      </c>
      <c r="B182" s="148">
        <v>156.042761168558</v>
      </c>
      <c r="C182" s="185">
        <v>2.2405181409490047E-4</v>
      </c>
      <c r="D182" s="185">
        <v>6.2894199740207643E-2</v>
      </c>
      <c r="E182" s="181">
        <v>0</v>
      </c>
      <c r="F182" s="186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 x14ac:dyDescent="0.2">
      <c r="A183" s="40">
        <f t="shared" si="0"/>
        <v>2008.06</v>
      </c>
      <c r="B183" s="148">
        <v>155.82636062231501</v>
      </c>
      <c r="C183" s="185">
        <v>-1.3877653531756031E-3</v>
      </c>
      <c r="D183" s="185">
        <v>5.7070170783383237E-2</v>
      </c>
      <c r="E183" s="181">
        <v>1</v>
      </c>
      <c r="F183" s="186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 x14ac:dyDescent="0.2">
      <c r="A184" s="40">
        <f t="shared" si="0"/>
        <v>2008.07</v>
      </c>
      <c r="B184" s="148">
        <v>155.92411582093553</v>
      </c>
      <c r="C184" s="185">
        <v>6.2713746544827676E-4</v>
      </c>
      <c r="D184" s="185">
        <v>5.6126915495555027E-2</v>
      </c>
      <c r="E184" s="181">
        <v>1</v>
      </c>
      <c r="F184" s="186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 x14ac:dyDescent="0.2">
      <c r="A185" s="40">
        <f t="shared" si="0"/>
        <v>2008.08</v>
      </c>
      <c r="B185" s="148">
        <v>155.52967637813899</v>
      </c>
      <c r="C185" s="185">
        <v>-2.5328935691572955E-3</v>
      </c>
      <c r="D185" s="185">
        <v>4.8193273119628441E-2</v>
      </c>
      <c r="E185" s="181">
        <v>1</v>
      </c>
      <c r="F185" s="186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 x14ac:dyDescent="0.2">
      <c r="A186" s="40">
        <f t="shared" si="0"/>
        <v>2008.09</v>
      </c>
      <c r="B186" s="148">
        <v>154.50812758940251</v>
      </c>
      <c r="C186" s="185">
        <v>-6.5898575753976611E-3</v>
      </c>
      <c r="D186" s="185">
        <v>3.5381184053181448E-2</v>
      </c>
      <c r="E186" s="181">
        <v>1</v>
      </c>
      <c r="F186" s="186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 x14ac:dyDescent="0.2">
      <c r="A187" s="40">
        <f t="shared" si="0"/>
        <v>2008.1</v>
      </c>
      <c r="B187" s="148">
        <v>152.66878522511803</v>
      </c>
      <c r="C187" s="185">
        <v>-1.1975928340602253E-2</v>
      </c>
      <c r="D187" s="185">
        <v>1.4170299570552958E-2</v>
      </c>
      <c r="E187" s="181">
        <v>1</v>
      </c>
      <c r="F187" s="186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 x14ac:dyDescent="0.2">
      <c r="A188" s="40">
        <f t="shared" si="0"/>
        <v>2008.11</v>
      </c>
      <c r="B188" s="148">
        <v>150.46304593605581</v>
      </c>
      <c r="C188" s="185">
        <v>-1.4553260284762115E-2</v>
      </c>
      <c r="D188" s="185">
        <v>-1.3805634545411515E-2</v>
      </c>
      <c r="E188" s="181">
        <v>1</v>
      </c>
      <c r="F188" s="186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 x14ac:dyDescent="0.2">
      <c r="A189" s="40">
        <f t="shared" si="0"/>
        <v>2008.12</v>
      </c>
      <c r="B189" s="148">
        <v>148.83637794854792</v>
      </c>
      <c r="C189" s="185">
        <v>-1.086994410504466E-2</v>
      </c>
      <c r="D189" s="185">
        <v>-3.3423401772857866E-2</v>
      </c>
      <c r="E189" s="181">
        <v>1</v>
      </c>
      <c r="F189" s="186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 x14ac:dyDescent="0.2">
      <c r="A190" s="40">
        <f t="shared" si="0"/>
        <v>2009.01</v>
      </c>
      <c r="B190" s="148">
        <v>148.28816804151637</v>
      </c>
      <c r="C190" s="185">
        <v>-3.6901059606535979E-3</v>
      </c>
      <c r="D190" s="185">
        <v>-4.2134242737228676E-2</v>
      </c>
      <c r="E190" s="181">
        <v>1</v>
      </c>
      <c r="F190" s="186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 x14ac:dyDescent="0.2">
      <c r="A191" s="40">
        <f t="shared" si="0"/>
        <v>2009.02</v>
      </c>
      <c r="B191" s="148">
        <v>147.6934084093721</v>
      </c>
      <c r="C191" s="185">
        <v>-4.0189017154447807E-3</v>
      </c>
      <c r="D191" s="185">
        <v>-4.8157421807732213E-2</v>
      </c>
      <c r="E191" s="181">
        <v>1</v>
      </c>
      <c r="F191" s="186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 x14ac:dyDescent="0.2">
      <c r="A192" s="40">
        <f t="shared" si="0"/>
        <v>2009.03</v>
      </c>
      <c r="B192" s="148">
        <v>147.32813580231689</v>
      </c>
      <c r="C192" s="185">
        <v>-2.4762448768212986E-3</v>
      </c>
      <c r="D192" s="185">
        <v>-5.449867379807858E-2</v>
      </c>
      <c r="E192" s="181">
        <v>1</v>
      </c>
      <c r="F192" s="186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 x14ac:dyDescent="0.2">
      <c r="A193" s="40">
        <f t="shared" si="0"/>
        <v>2009.04</v>
      </c>
      <c r="B193" s="148">
        <v>146.32676595356082</v>
      </c>
      <c r="C193" s="185">
        <v>-6.8200716159675092E-3</v>
      </c>
      <c r="D193" s="185">
        <v>-6.4063784117483674E-2</v>
      </c>
      <c r="E193" s="181">
        <v>1</v>
      </c>
      <c r="F193" s="186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 x14ac:dyDescent="0.2">
      <c r="A194" s="40">
        <f t="shared" si="0"/>
        <v>2009.05</v>
      </c>
      <c r="B194" s="148">
        <v>146.24393408028854</v>
      </c>
      <c r="C194" s="185">
        <v>-5.6623493381831552E-4</v>
      </c>
      <c r="D194" s="185">
        <v>-6.4854070865396851E-2</v>
      </c>
      <c r="E194" s="181">
        <v>1</v>
      </c>
      <c r="F194" s="186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 x14ac:dyDescent="0.2">
      <c r="A195" s="40">
        <f t="shared" si="0"/>
        <v>2009.06</v>
      </c>
      <c r="B195" s="148">
        <v>146.62026876556777</v>
      </c>
      <c r="C195" s="185">
        <v>2.5700299918175349E-3</v>
      </c>
      <c r="D195" s="185">
        <v>-6.0896275520403796E-2</v>
      </c>
      <c r="E195" s="181">
        <v>0</v>
      </c>
      <c r="F195" s="186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 x14ac:dyDescent="0.2">
      <c r="A196" s="40">
        <f t="shared" si="0"/>
        <v>2009.07</v>
      </c>
      <c r="B196" s="148">
        <v>146.92310879808903</v>
      </c>
      <c r="C196" s="185">
        <v>2.0633416599401878E-3</v>
      </c>
      <c r="D196" s="185">
        <v>-5.946007132591187E-2</v>
      </c>
      <c r="E196" s="181">
        <v>0</v>
      </c>
      <c r="F196" s="186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 x14ac:dyDescent="0.2">
      <c r="A197" s="40">
        <f t="shared" si="0"/>
        <v>2009.08</v>
      </c>
      <c r="B197" s="148">
        <v>146.89910847033136</v>
      </c>
      <c r="C197" s="185">
        <v>-1.6336632426355196E-4</v>
      </c>
      <c r="D197" s="185">
        <v>-5.7090544081018171E-2</v>
      </c>
      <c r="E197" s="181">
        <v>0</v>
      </c>
      <c r="F197" s="186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 x14ac:dyDescent="0.2">
      <c r="A198" s="40">
        <f t="shared" si="0"/>
        <v>2009.09</v>
      </c>
      <c r="B198" s="148">
        <v>147.16696742475</v>
      </c>
      <c r="C198" s="185">
        <v>1.8217608249062305E-3</v>
      </c>
      <c r="D198" s="185">
        <v>-4.8678925680714268E-2</v>
      </c>
      <c r="E198" s="181">
        <v>0</v>
      </c>
      <c r="F198" s="186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 x14ac:dyDescent="0.2">
      <c r="A199" s="40">
        <f t="shared" si="0"/>
        <v>2009.1</v>
      </c>
      <c r="B199" s="148">
        <v>148.40125065093866</v>
      </c>
      <c r="C199" s="185">
        <v>8.3519832346383351E-3</v>
      </c>
      <c r="D199" s="185">
        <v>-2.8351014105473627E-2</v>
      </c>
      <c r="E199" s="181">
        <v>0</v>
      </c>
      <c r="F199" s="186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 x14ac:dyDescent="0.2">
      <c r="A200" s="40">
        <f t="shared" si="0"/>
        <v>2009.11</v>
      </c>
      <c r="B200" s="148">
        <v>148.77128536664813</v>
      </c>
      <c r="C200" s="185">
        <v>2.4903708257360581E-3</v>
      </c>
      <c r="D200" s="185">
        <v>-1.1307382994975518E-2</v>
      </c>
      <c r="E200" s="181">
        <v>0</v>
      </c>
      <c r="F200" s="186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 x14ac:dyDescent="0.2">
      <c r="A201" s="40">
        <f t="shared" si="0"/>
        <v>2009.12</v>
      </c>
      <c r="B201" s="148">
        <v>149.01618201946062</v>
      </c>
      <c r="C201" s="185">
        <v>1.6447751154319004E-3</v>
      </c>
      <c r="D201" s="185">
        <v>1.2073362255010506E-3</v>
      </c>
      <c r="E201" s="181">
        <v>0</v>
      </c>
      <c r="F201" s="186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 x14ac:dyDescent="0.2">
      <c r="A202" s="40">
        <f t="shared" si="0"/>
        <v>2010.01</v>
      </c>
      <c r="B202" s="148">
        <v>150.00496407394883</v>
      </c>
      <c r="C202" s="185">
        <v>6.6134831690841936E-3</v>
      </c>
      <c r="D202" s="185">
        <v>1.1510925355238835E-2</v>
      </c>
      <c r="E202" s="181">
        <v>0</v>
      </c>
      <c r="F202" s="186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 x14ac:dyDescent="0.2">
      <c r="A203" s="40">
        <f t="shared" si="0"/>
        <v>2010.02</v>
      </c>
      <c r="B203" s="148">
        <v>150.87163246755549</v>
      </c>
      <c r="C203" s="185">
        <v>5.760971777405385E-3</v>
      </c>
      <c r="D203" s="185">
        <v>2.1290798848089182E-2</v>
      </c>
      <c r="E203" s="181">
        <v>0</v>
      </c>
      <c r="F203" s="186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 x14ac:dyDescent="0.2">
      <c r="A204" s="40">
        <f t="shared" si="0"/>
        <v>2010.03</v>
      </c>
      <c r="B204" s="148">
        <v>152.32756162684345</v>
      </c>
      <c r="C204" s="185">
        <v>9.6038536918559882E-3</v>
      </c>
      <c r="D204" s="185">
        <v>3.3370897416766403E-2</v>
      </c>
      <c r="E204" s="181">
        <v>0</v>
      </c>
      <c r="F204" s="186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 x14ac:dyDescent="0.2">
      <c r="A205" s="40">
        <f t="shared" si="0"/>
        <v>2010.04</v>
      </c>
      <c r="B205" s="148">
        <v>153.69263404382141</v>
      </c>
      <c r="C205" s="185">
        <v>8.9215123087009671E-3</v>
      </c>
      <c r="D205" s="185">
        <v>4.9112481341434928E-2</v>
      </c>
      <c r="E205" s="181">
        <v>0</v>
      </c>
      <c r="F205" s="186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 x14ac:dyDescent="0.2">
      <c r="A206" s="40">
        <f t="shared" si="0"/>
        <v>2010.05</v>
      </c>
      <c r="B206" s="148">
        <v>154.88994504062779</v>
      </c>
      <c r="C206" s="185">
        <v>7.7601075782408619E-3</v>
      </c>
      <c r="D206" s="185">
        <v>5.7438823853493991E-2</v>
      </c>
      <c r="E206" s="181">
        <v>0</v>
      </c>
      <c r="F206" s="186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 x14ac:dyDescent="0.2">
      <c r="A207" s="40">
        <f t="shared" si="0"/>
        <v>2010.06</v>
      </c>
      <c r="B207" s="148">
        <v>156.33168734656218</v>
      </c>
      <c r="C207" s="185">
        <v>9.265118291517804E-3</v>
      </c>
      <c r="D207" s="185">
        <v>6.4133912153194403E-2</v>
      </c>
      <c r="E207" s="181">
        <v>0</v>
      </c>
      <c r="F207" s="186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 x14ac:dyDescent="0.2">
      <c r="A208" s="40">
        <f t="shared" si="0"/>
        <v>2010.07</v>
      </c>
      <c r="B208" s="148">
        <v>157.71571372954497</v>
      </c>
      <c r="C208" s="185">
        <v>8.8141811626009925E-3</v>
      </c>
      <c r="D208" s="185">
        <v>7.0884751655855144E-2</v>
      </c>
      <c r="E208" s="181">
        <v>0</v>
      </c>
      <c r="F208" s="186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 x14ac:dyDescent="0.2">
      <c r="A209" s="40">
        <f t="shared" si="0"/>
        <v>2010.08</v>
      </c>
      <c r="B209" s="148">
        <v>158.73185824024355</v>
      </c>
      <c r="C209" s="185">
        <v>6.422220255551097E-3</v>
      </c>
      <c r="D209" s="185">
        <v>7.7470338235669886E-2</v>
      </c>
      <c r="E209" s="181">
        <v>0</v>
      </c>
      <c r="F209" s="186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 x14ac:dyDescent="0.2">
      <c r="A210" s="40">
        <f t="shared" si="0"/>
        <v>2010.09</v>
      </c>
      <c r="B210" s="148">
        <v>159.878798225754</v>
      </c>
      <c r="C210" s="185">
        <v>7.199664647423676E-3</v>
      </c>
      <c r="D210" s="185">
        <v>8.2848242058187554E-2</v>
      </c>
      <c r="E210" s="181">
        <v>0</v>
      </c>
      <c r="F210" s="186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 x14ac:dyDescent="0.2">
      <c r="A211" s="40">
        <f t="shared" si="0"/>
        <v>2010.1</v>
      </c>
      <c r="B211" s="148">
        <v>160.8603270513297</v>
      </c>
      <c r="C211" s="185">
        <v>6.1204375282352466E-3</v>
      </c>
      <c r="D211" s="185">
        <v>8.0616696351784534E-2</v>
      </c>
      <c r="E211" s="181">
        <v>0</v>
      </c>
      <c r="F211" s="186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 x14ac:dyDescent="0.2">
      <c r="A212" s="40">
        <f t="shared" si="0"/>
        <v>2010.11</v>
      </c>
      <c r="B212" s="148">
        <v>162.39380898321582</v>
      </c>
      <c r="C212" s="185">
        <v>9.4878503598567043E-3</v>
      </c>
      <c r="D212" s="185">
        <v>8.7614175885905213E-2</v>
      </c>
      <c r="E212" s="181">
        <v>0</v>
      </c>
      <c r="F212" s="186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 x14ac:dyDescent="0.2">
      <c r="A213" s="40">
        <f t="shared" si="0"/>
        <v>2010.12</v>
      </c>
      <c r="B213" s="148">
        <v>163.87554087857552</v>
      </c>
      <c r="C213" s="185">
        <v>9.082937657797524E-3</v>
      </c>
      <c r="D213" s="185">
        <v>9.5052338428270933E-2</v>
      </c>
      <c r="E213" s="181">
        <v>0</v>
      </c>
      <c r="F213" s="186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 x14ac:dyDescent="0.2">
      <c r="A214" s="40">
        <f t="shared" si="0"/>
        <v>2011.01</v>
      </c>
      <c r="B214" s="148">
        <v>164.91321490784415</v>
      </c>
      <c r="C214" s="185">
        <v>6.312122640035004E-3</v>
      </c>
      <c r="D214" s="185">
        <v>9.4750977899221642E-2</v>
      </c>
      <c r="E214" s="181">
        <v>0</v>
      </c>
      <c r="F214" s="186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 x14ac:dyDescent="0.2">
      <c r="A215" s="40">
        <f t="shared" si="0"/>
        <v>2011.02</v>
      </c>
      <c r="B215" s="148">
        <v>165.13986597500852</v>
      </c>
      <c r="C215" s="185">
        <v>1.3734221306798912E-3</v>
      </c>
      <c r="D215" s="185">
        <v>9.0363428252496339E-2</v>
      </c>
      <c r="E215" s="181">
        <v>0</v>
      </c>
      <c r="F215" s="186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 x14ac:dyDescent="0.2">
      <c r="A216" s="40">
        <f t="shared" si="0"/>
        <v>2011.03</v>
      </c>
      <c r="B216" s="148">
        <v>165.99170552455658</v>
      </c>
      <c r="C216" s="185">
        <v>5.1450329837322301E-3</v>
      </c>
      <c r="D216" s="185">
        <v>8.5904607544372444E-2</v>
      </c>
      <c r="E216" s="181">
        <v>0</v>
      </c>
      <c r="F216" s="186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 x14ac:dyDescent="0.2">
      <c r="A217" s="40">
        <f t="shared" si="0"/>
        <v>2011.04</v>
      </c>
      <c r="B217" s="148">
        <v>167.19146746328275</v>
      </c>
      <c r="C217" s="185">
        <v>7.2018470416366862E-3</v>
      </c>
      <c r="D217" s="185">
        <v>8.4184942277308092E-2</v>
      </c>
      <c r="E217" s="181">
        <v>0</v>
      </c>
      <c r="F217" s="186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 x14ac:dyDescent="0.2">
      <c r="A218" s="40">
        <f t="shared" si="0"/>
        <v>2011.05</v>
      </c>
      <c r="B218" s="148">
        <v>167.88415158088679</v>
      </c>
      <c r="C218" s="185">
        <v>4.1345001842480796E-3</v>
      </c>
      <c r="D218" s="185">
        <v>8.0559334883315445E-2</v>
      </c>
      <c r="E218" s="181">
        <v>0</v>
      </c>
      <c r="F218" s="186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 x14ac:dyDescent="0.2">
      <c r="A219" s="40">
        <f t="shared" si="0"/>
        <v>2011.06</v>
      </c>
      <c r="B219" s="148">
        <v>168.43042409847652</v>
      </c>
      <c r="C219" s="185">
        <v>3.2485835435515347E-3</v>
      </c>
      <c r="D219" s="185">
        <v>7.4542800135349085E-2</v>
      </c>
      <c r="E219" s="181">
        <v>0</v>
      </c>
      <c r="F219" s="186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 x14ac:dyDescent="0.2">
      <c r="A220" s="40">
        <f t="shared" si="0"/>
        <v>2011.07</v>
      </c>
      <c r="B220" s="148">
        <v>168.66839067513797</v>
      </c>
      <c r="C220" s="185">
        <v>1.4118508031536121E-3</v>
      </c>
      <c r="D220" s="185">
        <v>6.7140469775901629E-2</v>
      </c>
      <c r="E220" s="181">
        <v>0</v>
      </c>
      <c r="F220" s="186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 x14ac:dyDescent="0.2">
      <c r="A221" s="40">
        <f t="shared" si="0"/>
        <v>2011.08</v>
      </c>
      <c r="B221" s="148">
        <v>169.03406401556455</v>
      </c>
      <c r="C221" s="185">
        <v>2.1656548731971335E-3</v>
      </c>
      <c r="D221" s="185">
        <v>6.2883904393547602E-2</v>
      </c>
      <c r="E221" s="181">
        <v>0</v>
      </c>
      <c r="F221" s="186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 x14ac:dyDescent="0.2">
      <c r="A222" s="40">
        <f t="shared" si="0"/>
        <v>2011.09</v>
      </c>
      <c r="B222" s="148">
        <v>169.43961359232247</v>
      </c>
      <c r="C222" s="185">
        <v>2.3963445175136182E-3</v>
      </c>
      <c r="D222" s="185">
        <v>5.8080584263637533E-2</v>
      </c>
      <c r="E222" s="181">
        <v>0</v>
      </c>
      <c r="F222" s="186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 x14ac:dyDescent="0.2">
      <c r="A223" s="40">
        <f t="shared" si="0"/>
        <v>2011.1</v>
      </c>
      <c r="B223" s="148">
        <v>169.24765500673598</v>
      </c>
      <c r="C223" s="185">
        <v>-1.1335448594501189E-3</v>
      </c>
      <c r="D223" s="185">
        <v>5.0826601875952025E-2</v>
      </c>
      <c r="E223" s="181">
        <v>0</v>
      </c>
      <c r="F223" s="186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 x14ac:dyDescent="0.2">
      <c r="A224" s="40">
        <f t="shared" si="0"/>
        <v>2011.11</v>
      </c>
      <c r="B224" s="148">
        <v>168.92708308918552</v>
      </c>
      <c r="C224" s="185">
        <v>-1.89589568622393E-3</v>
      </c>
      <c r="D224" s="185">
        <v>3.9442855829871379E-2</v>
      </c>
      <c r="E224" s="181">
        <v>1</v>
      </c>
      <c r="F224" s="186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 x14ac:dyDescent="0.2">
      <c r="A225" s="40">
        <f t="shared" si="0"/>
        <v>2011.12</v>
      </c>
      <c r="B225" s="148">
        <v>168.81424824983085</v>
      </c>
      <c r="C225" s="185">
        <v>-6.6817314366164832E-4</v>
      </c>
      <c r="D225" s="185">
        <v>2.9691745028411893E-2</v>
      </c>
      <c r="E225" s="181">
        <v>1</v>
      </c>
      <c r="F225" s="186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 x14ac:dyDescent="0.2">
      <c r="A226" s="40">
        <f t="shared" si="0"/>
        <v>2012.01</v>
      </c>
      <c r="B226" s="148">
        <v>168.1796537459374</v>
      </c>
      <c r="C226" s="185">
        <v>-3.7662120901561344E-3</v>
      </c>
      <c r="D226" s="185">
        <v>1.9613410298220762E-2</v>
      </c>
      <c r="E226" s="181">
        <v>1</v>
      </c>
      <c r="F226" s="186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 x14ac:dyDescent="0.2">
      <c r="A227" s="40">
        <f t="shared" si="0"/>
        <v>2012.02</v>
      </c>
      <c r="B227" s="148">
        <v>168.50858140851659</v>
      </c>
      <c r="C227" s="185">
        <v>1.9539011636370593E-3</v>
      </c>
      <c r="D227" s="185">
        <v>2.0193889331177793E-2</v>
      </c>
      <c r="E227" s="181">
        <v>1</v>
      </c>
      <c r="F227" s="186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 x14ac:dyDescent="0.2">
      <c r="A228" s="40">
        <f t="shared" si="0"/>
        <v>2012.03</v>
      </c>
      <c r="B228" s="148">
        <v>168.52856831496837</v>
      </c>
      <c r="C228" s="185">
        <v>1.1860358118747896E-4</v>
      </c>
      <c r="D228" s="185">
        <v>1.5167459928633097E-2</v>
      </c>
      <c r="E228" s="181">
        <v>1</v>
      </c>
      <c r="F228" s="186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 x14ac:dyDescent="0.2">
      <c r="A229" s="40">
        <f t="shared" si="0"/>
        <v>2012.04</v>
      </c>
      <c r="B229" s="148">
        <v>167.81338835828254</v>
      </c>
      <c r="C229" s="185">
        <v>-4.2527018729589276E-3</v>
      </c>
      <c r="D229" s="185">
        <v>3.7129110140373773E-3</v>
      </c>
      <c r="E229" s="181">
        <v>1</v>
      </c>
      <c r="F229" s="186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 x14ac:dyDescent="0.2">
      <c r="A230" s="40">
        <f t="shared" si="0"/>
        <v>2012.05</v>
      </c>
      <c r="B230" s="148">
        <v>167.86735813123934</v>
      </c>
      <c r="C230" s="185">
        <v>3.2155417900029434E-4</v>
      </c>
      <c r="D230" s="185">
        <v>-1.0003499121028819E-4</v>
      </c>
      <c r="E230" s="181">
        <v>1</v>
      </c>
      <c r="F230" s="186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 x14ac:dyDescent="0.2">
      <c r="A231" s="40">
        <f t="shared" si="0"/>
        <v>2012.06</v>
      </c>
      <c r="B231" s="148">
        <v>167.46407746664562</v>
      </c>
      <c r="C231" s="185">
        <v>-2.4052672443308594E-3</v>
      </c>
      <c r="D231" s="185">
        <v>-5.753885779092676E-3</v>
      </c>
      <c r="E231" s="181">
        <v>1</v>
      </c>
      <c r="F231" s="186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 x14ac:dyDescent="0.2">
      <c r="A232" s="40">
        <f t="shared" si="0"/>
        <v>2012.07</v>
      </c>
      <c r="B232" s="148">
        <v>166.62206287745576</v>
      </c>
      <c r="C232" s="185">
        <v>-5.0407141775082442E-3</v>
      </c>
      <c r="D232" s="185">
        <v>-1.2206450759754543E-2</v>
      </c>
      <c r="E232" s="181">
        <v>1</v>
      </c>
      <c r="F232" s="186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 x14ac:dyDescent="0.2">
      <c r="A233" s="40">
        <f t="shared" si="0"/>
        <v>2012.08</v>
      </c>
      <c r="B233" s="148">
        <v>165.85740908843596</v>
      </c>
      <c r="C233" s="185">
        <v>-4.5997133758036027E-3</v>
      </c>
      <c r="D233" s="185">
        <v>-1.8971819008755192E-2</v>
      </c>
      <c r="E233" s="181">
        <v>1</v>
      </c>
      <c r="F233" s="186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 x14ac:dyDescent="0.2">
      <c r="A234" s="40">
        <f t="shared" si="0"/>
        <v>2012.09</v>
      </c>
      <c r="B234" s="148">
        <v>165.5427043000042</v>
      </c>
      <c r="C234" s="185">
        <v>-1.8992442688832902E-3</v>
      </c>
      <c r="D234" s="185">
        <v>-2.3267407795152024E-2</v>
      </c>
      <c r="E234" s="181">
        <v>1</v>
      </c>
      <c r="F234" s="186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 x14ac:dyDescent="0.2">
      <c r="A235" s="40">
        <f t="shared" si="0"/>
        <v>2012.1</v>
      </c>
      <c r="B235" s="148">
        <v>165.77912408265686</v>
      </c>
      <c r="C235" s="185">
        <v>1.4271309797676498E-3</v>
      </c>
      <c r="D235" s="185">
        <v>-2.0706731955934376E-2</v>
      </c>
      <c r="E235" s="181">
        <v>0</v>
      </c>
      <c r="F235" s="186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 x14ac:dyDescent="0.2">
      <c r="A236" s="40">
        <f t="shared" si="0"/>
        <v>2012.11</v>
      </c>
      <c r="B236" s="148">
        <v>166.92977378243609</v>
      </c>
      <c r="C236" s="185">
        <v>6.9168831656119265E-3</v>
      </c>
      <c r="D236" s="185">
        <v>-1.1893953104098451E-2</v>
      </c>
      <c r="E236" s="181">
        <v>0</v>
      </c>
      <c r="F236" s="186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 x14ac:dyDescent="0.2">
      <c r="A237" s="40">
        <f t="shared" si="0"/>
        <v>2012.12</v>
      </c>
      <c r="B237" s="148">
        <v>167.7408106175221</v>
      </c>
      <c r="C237" s="185">
        <v>4.8467864257303404E-3</v>
      </c>
      <c r="D237" s="185">
        <v>-6.3789935347064565E-3</v>
      </c>
      <c r="E237" s="181">
        <v>0</v>
      </c>
      <c r="F237" s="186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 x14ac:dyDescent="0.2">
      <c r="A238" s="40">
        <f t="shared" si="0"/>
        <v>2013.01</v>
      </c>
      <c r="B238" s="148">
        <v>168.43575198144481</v>
      </c>
      <c r="C238" s="185">
        <v>4.1343890748715539E-3</v>
      </c>
      <c r="D238" s="185">
        <v>1.5216076303211819E-3</v>
      </c>
      <c r="E238" s="181">
        <v>0</v>
      </c>
      <c r="F238" s="186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 x14ac:dyDescent="0.2">
      <c r="A239" s="40">
        <f t="shared" si="0"/>
        <v>2013.02</v>
      </c>
      <c r="B239" s="148">
        <v>169.8631332650653</v>
      </c>
      <c r="C239" s="185">
        <v>8.4386311409078985E-3</v>
      </c>
      <c r="D239" s="185">
        <v>8.006337607592038E-3</v>
      </c>
      <c r="E239" s="181">
        <v>0</v>
      </c>
      <c r="F239" s="186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 x14ac:dyDescent="0.2">
      <c r="A240" s="40">
        <f t="shared" si="0"/>
        <v>2013.03</v>
      </c>
      <c r="B240" s="148">
        <v>170.6185210527959</v>
      </c>
      <c r="C240" s="185">
        <v>4.4371790228655032E-3</v>
      </c>
      <c r="D240" s="185">
        <v>1.2324913049269914E-2</v>
      </c>
      <c r="E240" s="181">
        <v>0</v>
      </c>
      <c r="F240" s="186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 x14ac:dyDescent="0.2">
      <c r="A241" s="40">
        <f t="shared" si="0"/>
        <v>2013.04</v>
      </c>
      <c r="B241" s="148">
        <v>171.59441296910086</v>
      </c>
      <c r="C241" s="185">
        <v>5.7034347021711965E-3</v>
      </c>
      <c r="D241" s="185">
        <v>2.2281049624399956E-2</v>
      </c>
      <c r="E241" s="181">
        <v>0</v>
      </c>
      <c r="F241" s="186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 x14ac:dyDescent="0.2">
      <c r="A242" s="40">
        <f t="shared" si="0"/>
        <v>2013.05</v>
      </c>
      <c r="B242" s="148">
        <v>172.017991588152</v>
      </c>
      <c r="C242" s="185">
        <v>2.4654455310155082E-3</v>
      </c>
      <c r="D242" s="185">
        <v>2.4424940976415052E-2</v>
      </c>
      <c r="E242" s="181">
        <v>0</v>
      </c>
      <c r="F242" s="186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 x14ac:dyDescent="0.2">
      <c r="A243" s="40">
        <f t="shared" si="0"/>
        <v>2013.06</v>
      </c>
      <c r="B243" s="148">
        <v>172.59133787967832</v>
      </c>
      <c r="C243" s="185">
        <v>3.327517693365957E-3</v>
      </c>
      <c r="D243" s="185">
        <v>3.0157725914112046E-2</v>
      </c>
      <c r="E243" s="181">
        <v>0</v>
      </c>
      <c r="F243" s="186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 x14ac:dyDescent="0.2">
      <c r="A244" s="40">
        <f t="shared" si="0"/>
        <v>2013.07</v>
      </c>
      <c r="B244" s="148">
        <v>172.79691266212771</v>
      </c>
      <c r="C244" s="185">
        <v>1.1903983786517376E-3</v>
      </c>
      <c r="D244" s="185">
        <v>3.6388838470272036E-2</v>
      </c>
      <c r="E244" s="181">
        <v>0</v>
      </c>
      <c r="F244" s="186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 x14ac:dyDescent="0.2">
      <c r="A245" s="40">
        <f t="shared" si="0"/>
        <v>2013.08</v>
      </c>
      <c r="B245" s="148">
        <v>173.36654513165001</v>
      </c>
      <c r="C245" s="185">
        <v>3.2911214101929592E-3</v>
      </c>
      <c r="D245" s="185">
        <v>4.4279673256268748E-2</v>
      </c>
      <c r="E245" s="181">
        <v>0</v>
      </c>
      <c r="F245" s="186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 x14ac:dyDescent="0.2">
      <c r="A246" s="40">
        <f t="shared" si="0"/>
        <v>2013.09</v>
      </c>
      <c r="B246" s="148">
        <v>173.80183803212671</v>
      </c>
      <c r="C246" s="185">
        <v>2.5076772522857221E-3</v>
      </c>
      <c r="D246" s="185">
        <v>4.8686594777437787E-2</v>
      </c>
      <c r="E246" s="181">
        <v>0</v>
      </c>
      <c r="F246" s="186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 x14ac:dyDescent="0.2">
      <c r="A247" s="40">
        <f t="shared" si="0"/>
        <v>2013.1</v>
      </c>
      <c r="B247" s="148">
        <v>173.74113470356275</v>
      </c>
      <c r="C247" s="185">
        <v>-3.4932847989091004E-4</v>
      </c>
      <c r="D247" s="185">
        <v>4.691013531777935E-2</v>
      </c>
      <c r="E247" s="181">
        <v>1</v>
      </c>
      <c r="F247" s="186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 x14ac:dyDescent="0.2">
      <c r="A248" s="40">
        <f t="shared" si="0"/>
        <v>2013.11</v>
      </c>
      <c r="B248" s="148">
        <v>173.30574209212818</v>
      </c>
      <c r="C248" s="185">
        <v>-2.5091298551990636E-3</v>
      </c>
      <c r="D248" s="185">
        <v>3.7484122296968313E-2</v>
      </c>
      <c r="E248" s="181">
        <v>1</v>
      </c>
      <c r="F248" s="186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 x14ac:dyDescent="0.2">
      <c r="A249" s="40">
        <f t="shared" si="0"/>
        <v>2013.12</v>
      </c>
      <c r="B249" s="148">
        <v>173.3019371186397</v>
      </c>
      <c r="C249" s="185">
        <v>-2.1955505990532597E-5</v>
      </c>
      <c r="D249" s="185">
        <v>3.2615380365247471E-2</v>
      </c>
      <c r="E249" s="181">
        <v>1</v>
      </c>
      <c r="F249" s="186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 x14ac:dyDescent="0.2">
      <c r="A250" s="40">
        <f t="shared" si="0"/>
        <v>2014.01</v>
      </c>
      <c r="B250" s="148">
        <v>172.83007898564028</v>
      </c>
      <c r="C250" s="185">
        <v>-2.7264650673520414E-3</v>
      </c>
      <c r="D250" s="185">
        <v>2.5754526223023936E-2</v>
      </c>
      <c r="E250" s="181">
        <v>1</v>
      </c>
      <c r="F250" s="186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 x14ac:dyDescent="0.2">
      <c r="A251" s="40">
        <f t="shared" si="0"/>
        <v>2014.02</v>
      </c>
      <c r="B251" s="148">
        <v>171.62599679523828</v>
      </c>
      <c r="C251" s="185">
        <v>-6.9912373706028218E-3</v>
      </c>
      <c r="D251" s="185">
        <v>1.032465771151304E-2</v>
      </c>
      <c r="E251" s="181">
        <v>1</v>
      </c>
      <c r="F251" s="186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 x14ac:dyDescent="0.2">
      <c r="A252" s="40">
        <f t="shared" si="0"/>
        <v>2014.03</v>
      </c>
      <c r="B252" s="148">
        <v>170.24508910389844</v>
      </c>
      <c r="C252" s="185">
        <v>-8.0785726462945882E-3</v>
      </c>
      <c r="D252" s="185">
        <v>-2.1910939576468788E-3</v>
      </c>
      <c r="E252" s="181">
        <v>1</v>
      </c>
      <c r="F252" s="186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 x14ac:dyDescent="0.2">
      <c r="A253" s="40">
        <f t="shared" si="0"/>
        <v>2014.04</v>
      </c>
      <c r="B253" s="148">
        <v>169.91874916091584</v>
      </c>
      <c r="C253" s="185">
        <v>-1.91872272352971E-3</v>
      </c>
      <c r="D253" s="185">
        <v>-9.8132513833476386E-3</v>
      </c>
      <c r="E253" s="181">
        <v>0</v>
      </c>
      <c r="F253" s="186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 x14ac:dyDescent="0.2">
      <c r="A254" s="40">
        <f t="shared" si="0"/>
        <v>2014.05</v>
      </c>
      <c r="B254" s="148">
        <v>170.07467580013778</v>
      </c>
      <c r="C254" s="185">
        <v>9.1723332691970435E-4</v>
      </c>
      <c r="D254" s="185">
        <v>-1.1361463587443452E-2</v>
      </c>
      <c r="E254" s="181">
        <v>0</v>
      </c>
      <c r="F254" s="186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 x14ac:dyDescent="0.2">
      <c r="A255" s="40">
        <f t="shared" si="0"/>
        <v>2014.06</v>
      </c>
      <c r="B255" s="148">
        <v>170.13003479950603</v>
      </c>
      <c r="C255" s="41">
        <v>3.2544522831150626E-4</v>
      </c>
      <c r="D255" s="41">
        <v>-1.4363536052498026E-2</v>
      </c>
      <c r="E255" s="181">
        <v>0</v>
      </c>
      <c r="F255" s="186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 x14ac:dyDescent="0.2">
      <c r="A256" s="40">
        <f t="shared" si="0"/>
        <v>2014.07</v>
      </c>
      <c r="B256" s="148">
        <v>170.35403810707865</v>
      </c>
      <c r="C256" s="41">
        <v>1.3157933525564309E-3</v>
      </c>
      <c r="D256" s="41">
        <v>-1.4238141078593313E-2</v>
      </c>
      <c r="E256" s="181">
        <v>0</v>
      </c>
      <c r="F256" s="186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 x14ac:dyDescent="0.2">
      <c r="A257" s="40">
        <f t="shared" si="0"/>
        <v>2014.08</v>
      </c>
      <c r="B257" s="148">
        <v>171.45741013491411</v>
      </c>
      <c r="C257" s="41">
        <v>6.4560497662658565E-3</v>
      </c>
      <c r="D257" s="41">
        <v>-1.1073212722520553E-2</v>
      </c>
      <c r="E257" s="181">
        <v>0</v>
      </c>
      <c r="F257" s="186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 x14ac:dyDescent="0.2">
      <c r="A258" s="40">
        <f t="shared" si="0"/>
        <v>2014.09</v>
      </c>
      <c r="B258" s="148">
        <v>171.83459542237455</v>
      </c>
      <c r="C258" s="41">
        <v>2.197461246606104E-3</v>
      </c>
      <c r="D258" s="41">
        <v>-1.1383428728200209E-2</v>
      </c>
      <c r="E258" s="181">
        <v>0</v>
      </c>
      <c r="F258" s="186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 x14ac:dyDescent="0.2">
      <c r="A259" s="40">
        <f t="shared" si="0"/>
        <v>2014.1</v>
      </c>
      <c r="B259" s="148">
        <v>172.53927752103007</v>
      </c>
      <c r="C259" s="41">
        <v>4.0925467207408878E-3</v>
      </c>
      <c r="D259" s="41">
        <v>-6.9415535275683263E-3</v>
      </c>
      <c r="E259" s="181">
        <v>0</v>
      </c>
      <c r="F259" s="186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 x14ac:dyDescent="0.2">
      <c r="A260" s="40">
        <f t="shared" si="0"/>
        <v>2014.11</v>
      </c>
      <c r="B260" s="148">
        <v>172.45416668830276</v>
      </c>
      <c r="C260" s="41">
        <v>-4.9340551759788603E-4</v>
      </c>
      <c r="D260" s="41">
        <v>-4.9258291899671276E-3</v>
      </c>
      <c r="E260" s="181">
        <v>0</v>
      </c>
      <c r="F260" s="186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 x14ac:dyDescent="0.2">
      <c r="A261" s="40">
        <f t="shared" si="0"/>
        <v>2014.12</v>
      </c>
      <c r="B261" s="148">
        <v>171.73728708877809</v>
      </c>
      <c r="C261" s="41">
        <v>-4.1655923078560367E-3</v>
      </c>
      <c r="D261" s="41">
        <v>-9.0694659918326356E-3</v>
      </c>
      <c r="E261" s="181">
        <v>0</v>
      </c>
      <c r="F261" s="186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 x14ac:dyDescent="0.2">
      <c r="A262" s="40">
        <f t="shared" si="0"/>
        <v>2015.01</v>
      </c>
      <c r="B262" s="148">
        <v>172.18484805814833</v>
      </c>
      <c r="C262" s="41">
        <v>2.6026892501517288E-3</v>
      </c>
      <c r="D262" s="41">
        <v>-3.7403116743289716E-3</v>
      </c>
      <c r="E262" s="181">
        <v>0</v>
      </c>
      <c r="F262" s="186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 x14ac:dyDescent="0.2">
      <c r="A263" s="40">
        <f t="shared" si="0"/>
        <v>2015.02</v>
      </c>
      <c r="B263" s="148">
        <v>173.33727720703291</v>
      </c>
      <c r="C263" s="41">
        <v>6.670678014561387E-3</v>
      </c>
      <c r="D263" s="41">
        <v>9.9216037108354263E-3</v>
      </c>
      <c r="E263" s="181">
        <v>0</v>
      </c>
      <c r="F263" s="186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 x14ac:dyDescent="0.2">
      <c r="A264" s="40">
        <f t="shared" si="0"/>
        <v>2015.03</v>
      </c>
      <c r="B264" s="148">
        <v>174.2462836634754</v>
      </c>
      <c r="C264" s="41">
        <v>5.2304460344170783E-3</v>
      </c>
      <c r="D264" s="41">
        <v>2.3230622391547124E-2</v>
      </c>
      <c r="E264" s="181">
        <v>0</v>
      </c>
      <c r="F264" s="186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 x14ac:dyDescent="0.2">
      <c r="A265" s="40">
        <f t="shared" si="0"/>
        <v>2015.04</v>
      </c>
      <c r="B265" s="148">
        <v>175.51368925994595</v>
      </c>
      <c r="C265" s="41">
        <v>7.2473195447068216E-3</v>
      </c>
      <c r="D265" s="41">
        <v>3.239666465978374E-2</v>
      </c>
      <c r="E265" s="181">
        <v>0</v>
      </c>
      <c r="F265" s="186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 x14ac:dyDescent="0.2">
      <c r="A266" s="40">
        <f t="shared" si="0"/>
        <v>2015.05</v>
      </c>
      <c r="B266" s="148">
        <v>176.45915270063594</v>
      </c>
      <c r="C266" s="41">
        <v>5.3723787861319908E-3</v>
      </c>
      <c r="D266" s="41">
        <v>3.6851810118995847E-2</v>
      </c>
      <c r="E266" s="181">
        <v>0</v>
      </c>
      <c r="F266" s="186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 x14ac:dyDescent="0.2">
      <c r="A267" s="40">
        <f t="shared" si="0"/>
        <v>2015.06</v>
      </c>
      <c r="B267" s="148">
        <v>177.0585200953231</v>
      </c>
      <c r="C267" s="41">
        <v>3.390879806623693E-3</v>
      </c>
      <c r="D267" s="41">
        <v>3.9917244697308153E-2</v>
      </c>
      <c r="E267" s="181">
        <v>0</v>
      </c>
      <c r="F267" s="186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 x14ac:dyDescent="0.2">
      <c r="A268" s="40">
        <f t="shared" si="0"/>
        <v>2015.07</v>
      </c>
      <c r="B268" s="148">
        <v>177.2448612944512</v>
      </c>
      <c r="C268" s="41">
        <v>1.0518737674950812E-3</v>
      </c>
      <c r="D268" s="41">
        <v>3.965332511224675E-2</v>
      </c>
      <c r="E268" s="181">
        <v>0</v>
      </c>
      <c r="F268" s="186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 x14ac:dyDescent="0.2">
      <c r="A269" s="40">
        <f t="shared" si="0"/>
        <v>2015.08</v>
      </c>
      <c r="B269" s="148">
        <v>176.17954966462111</v>
      </c>
      <c r="C269" s="41">
        <v>-6.0285301365452766E-3</v>
      </c>
      <c r="D269" s="41">
        <v>2.716874520943555E-2</v>
      </c>
      <c r="E269" s="181">
        <v>1</v>
      </c>
      <c r="F269" s="186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 x14ac:dyDescent="0.2">
      <c r="A270" s="40">
        <f t="shared" si="0"/>
        <v>2015.09</v>
      </c>
      <c r="B270" s="148">
        <v>176.03194698400353</v>
      </c>
      <c r="C270" s="41">
        <v>-8.3814804833384239E-4</v>
      </c>
      <c r="D270" s="41">
        <v>2.4133135914495708E-2</v>
      </c>
      <c r="E270" s="181">
        <v>1</v>
      </c>
      <c r="F270" s="186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 x14ac:dyDescent="0.2">
      <c r="A271" s="40">
        <f t="shared" si="0"/>
        <v>2015.1</v>
      </c>
      <c r="B271" s="187">
        <v>176.19028585617562</v>
      </c>
      <c r="C271" s="41">
        <v>8.9908511204124324E-4</v>
      </c>
      <c r="D271" s="41">
        <v>2.0939674305795887E-2</v>
      </c>
      <c r="E271" s="181">
        <v>1</v>
      </c>
      <c r="F271" s="186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 x14ac:dyDescent="0.2">
      <c r="A272" s="40">
        <f t="shared" si="0"/>
        <v>2015.11</v>
      </c>
      <c r="B272" s="187">
        <v>175.52578022888369</v>
      </c>
      <c r="C272" s="41">
        <v>-3.7786526236986309E-3</v>
      </c>
      <c r="D272" s="41">
        <v>1.7654427199695202E-2</v>
      </c>
      <c r="E272" s="181">
        <v>1</v>
      </c>
      <c r="F272" s="186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 x14ac:dyDescent="0.2">
      <c r="A273" s="40">
        <f t="shared" si="0"/>
        <v>2015.12</v>
      </c>
      <c r="B273" s="187">
        <v>174.72727065223654</v>
      </c>
      <c r="C273" s="41">
        <v>-4.5596231528410242E-3</v>
      </c>
      <c r="D273" s="41">
        <v>1.726039635471012E-2</v>
      </c>
      <c r="E273" s="181">
        <v>1</v>
      </c>
      <c r="F273" s="186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 x14ac:dyDescent="0.2">
      <c r="A274" s="40">
        <f t="shared" si="0"/>
        <v>2016.01</v>
      </c>
      <c r="B274" s="187">
        <v>173.81195587227896</v>
      </c>
      <c r="C274" s="41">
        <v>-5.2523034109681847E-3</v>
      </c>
      <c r="D274" s="41">
        <v>9.4054036935904712E-3</v>
      </c>
      <c r="E274" s="181">
        <v>1</v>
      </c>
      <c r="F274" s="186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 x14ac:dyDescent="0.2">
      <c r="A275" s="40">
        <f t="shared" si="0"/>
        <v>2016.02</v>
      </c>
      <c r="B275" s="187">
        <v>172.66625505242186</v>
      </c>
      <c r="C275" s="41">
        <v>-6.613431722792289E-3</v>
      </c>
      <c r="D275" s="41">
        <v>-3.8787060437634182E-3</v>
      </c>
      <c r="E275" s="181">
        <v>1</v>
      </c>
      <c r="F275" s="186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 x14ac:dyDescent="0.2">
      <c r="A276" s="40">
        <f t="shared" si="0"/>
        <v>2016.03</v>
      </c>
      <c r="B276" s="187">
        <v>172.61339479111106</v>
      </c>
      <c r="C276" s="41">
        <v>-3.061881101173286E-4</v>
      </c>
      <c r="D276" s="41">
        <v>-9.4153401882976964E-3</v>
      </c>
      <c r="E276" s="181">
        <v>1</v>
      </c>
      <c r="F276" s="186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 x14ac:dyDescent="0.2">
      <c r="A277" s="40">
        <f t="shared" si="0"/>
        <v>2016.04</v>
      </c>
      <c r="B277" s="187">
        <v>171.67097483696244</v>
      </c>
      <c r="C277" s="41">
        <v>-5.4746737937630277E-3</v>
      </c>
      <c r="D277" s="41">
        <v>-2.2137333526767725E-2</v>
      </c>
      <c r="E277" s="181">
        <v>1</v>
      </c>
      <c r="F277" s="186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 x14ac:dyDescent="0.2">
      <c r="A278" s="40">
        <f t="shared" si="0"/>
        <v>2016.05</v>
      </c>
      <c r="B278" s="187">
        <v>171.15841808490455</v>
      </c>
      <c r="C278" s="41">
        <v>-2.9901586301511684E-3</v>
      </c>
      <c r="D278" s="41">
        <v>-3.0499870943050865E-2</v>
      </c>
      <c r="E278" s="181">
        <v>1</v>
      </c>
      <c r="F278" s="186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 x14ac:dyDescent="0.2">
      <c r="A279" s="40">
        <f t="shared" si="0"/>
        <v>2016.06</v>
      </c>
      <c r="B279" s="187">
        <v>170.49257382600362</v>
      </c>
      <c r="C279" s="41">
        <v>-3.8978086859107609E-3</v>
      </c>
      <c r="D279" s="41">
        <v>-3.778855943558522E-2</v>
      </c>
      <c r="E279" s="181">
        <v>1</v>
      </c>
      <c r="F279" s="186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 x14ac:dyDescent="0.2">
      <c r="A280" s="40">
        <f t="shared" si="0"/>
        <v>2016.07</v>
      </c>
      <c r="B280" s="187">
        <v>171.24097620682559</v>
      </c>
      <c r="C280" s="41">
        <v>4.3800415688965656E-3</v>
      </c>
      <c r="D280" s="41">
        <v>-3.4460391634183754E-2</v>
      </c>
      <c r="E280" s="181">
        <v>0</v>
      </c>
      <c r="F280" s="186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 x14ac:dyDescent="0.2">
      <c r="A281" s="40">
        <f t="shared" si="0"/>
        <v>2016.08</v>
      </c>
      <c r="B281" s="187">
        <v>172.66193337938574</v>
      </c>
      <c r="C281" s="41">
        <v>8.2637582837300841E-3</v>
      </c>
      <c r="D281" s="41">
        <v>-2.0168103213908235E-2</v>
      </c>
      <c r="E281" s="181">
        <v>0</v>
      </c>
      <c r="F281" s="186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 x14ac:dyDescent="0.2">
      <c r="A282" s="40">
        <f t="shared" si="0"/>
        <v>2016.09</v>
      </c>
      <c r="B282" s="187">
        <v>173.4301439906705</v>
      </c>
      <c r="C282" s="41">
        <v>4.4393496595974786E-3</v>
      </c>
      <c r="D282" s="41">
        <v>-1.4890605505977076E-2</v>
      </c>
      <c r="E282" s="181">
        <v>0</v>
      </c>
      <c r="F282" s="186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 x14ac:dyDescent="0.2">
      <c r="A283" s="40">
        <f t="shared" si="0"/>
        <v>2016.1</v>
      </c>
      <c r="B283" s="187">
        <v>173.84941571609872</v>
      </c>
      <c r="C283" s="41">
        <v>2.4146075829509519E-3</v>
      </c>
      <c r="D283" s="41">
        <v>-1.3375083035067325E-2</v>
      </c>
      <c r="E283" s="181">
        <v>0</v>
      </c>
      <c r="F283" s="186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 x14ac:dyDescent="0.2">
      <c r="A284" s="40">
        <f t="shared" si="0"/>
        <v>2016.11</v>
      </c>
      <c r="B284" s="187">
        <v>175.08422197327664</v>
      </c>
      <c r="C284" s="41">
        <v>7.0776289722538624E-3</v>
      </c>
      <c r="D284" s="41">
        <v>-2.5188014391148757E-3</v>
      </c>
      <c r="E284" s="181">
        <v>0</v>
      </c>
      <c r="F284" s="186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 x14ac:dyDescent="0.2">
      <c r="A285" s="40">
        <f t="shared" si="0"/>
        <v>2016.12</v>
      </c>
      <c r="B285" s="187">
        <v>176.44706241705939</v>
      </c>
      <c r="C285" s="41">
        <v>7.7537751673341249E-3</v>
      </c>
      <c r="D285" s="41">
        <v>9.7945968810603315E-3</v>
      </c>
      <c r="E285" s="181">
        <v>0</v>
      </c>
      <c r="F285" s="186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 x14ac:dyDescent="0.2">
      <c r="A286" s="40">
        <f t="shared" si="0"/>
        <v>2017.01</v>
      </c>
      <c r="B286" s="187">
        <v>176.85550088374217</v>
      </c>
      <c r="C286" s="41">
        <v>2.3121182298960216E-3</v>
      </c>
      <c r="D286" s="41">
        <v>1.735901852192448E-2</v>
      </c>
      <c r="E286" s="181">
        <v>0</v>
      </c>
      <c r="F286" s="186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 x14ac:dyDescent="0.2">
      <c r="A287" s="40">
        <f t="shared" si="0"/>
        <v>2017.02</v>
      </c>
      <c r="B287" s="187">
        <v>177.23155486641687</v>
      </c>
      <c r="C287" s="41">
        <v>2.1240772174799371E-3</v>
      </c>
      <c r="D287" s="41">
        <v>2.6096527462196636E-2</v>
      </c>
      <c r="E287" s="181">
        <v>0</v>
      </c>
      <c r="F287" s="186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 x14ac:dyDescent="0.2">
      <c r="A288" s="40">
        <f t="shared" si="0"/>
        <v>2017.03</v>
      </c>
      <c r="B288" s="187">
        <v>178.2640011500242</v>
      </c>
      <c r="C288" s="41">
        <v>5.8085068514631749E-3</v>
      </c>
      <c r="D288" s="41">
        <v>3.2211222423777067E-2</v>
      </c>
      <c r="E288" s="181">
        <v>0</v>
      </c>
      <c r="F288" s="186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 x14ac:dyDescent="0.2">
      <c r="A289" s="40">
        <f t="shared" si="0"/>
        <v>2017.04</v>
      </c>
      <c r="B289" s="187">
        <v>179.23456536075608</v>
      </c>
      <c r="C289" s="41">
        <v>5.4297649623948922E-3</v>
      </c>
      <c r="D289" s="41">
        <v>4.3115661179934976E-2</v>
      </c>
      <c r="E289" s="181">
        <v>0</v>
      </c>
      <c r="F289" s="186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 x14ac:dyDescent="0.2">
      <c r="A290" s="40">
        <f t="shared" si="0"/>
        <v>2017.05</v>
      </c>
      <c r="B290" s="187">
        <v>179.26495800525873</v>
      </c>
      <c r="C290" s="41">
        <v>1.6955472794001985E-4</v>
      </c>
      <c r="D290" s="41">
        <v>4.6275374538026215E-2</v>
      </c>
      <c r="E290" s="181">
        <v>0</v>
      </c>
      <c r="F290" s="186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 x14ac:dyDescent="0.2">
      <c r="A291" s="40">
        <f t="shared" si="0"/>
        <v>2017.06</v>
      </c>
      <c r="B291" s="187">
        <v>180.13250205111797</v>
      </c>
      <c r="C291" s="41">
        <v>4.8277788648944291E-3</v>
      </c>
      <c r="D291" s="41">
        <v>5.5000962088831311E-2</v>
      </c>
      <c r="E291" s="181">
        <v>0</v>
      </c>
      <c r="F291" s="186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 x14ac:dyDescent="0.2">
      <c r="A292" s="40">
        <f t="shared" si="0"/>
        <v>2017.07</v>
      </c>
      <c r="B292" s="187">
        <v>180.27421722761864</v>
      </c>
      <c r="C292" s="41">
        <v>7.8641810057238624E-4</v>
      </c>
      <c r="D292" s="41">
        <v>5.1407338620507087E-2</v>
      </c>
      <c r="E292" s="181">
        <v>0</v>
      </c>
      <c r="F292" s="182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 x14ac:dyDescent="0.2">
      <c r="A293" s="40">
        <f t="shared" si="0"/>
        <v>2017.08</v>
      </c>
      <c r="B293" s="187">
        <v>180.88966614228553</v>
      </c>
      <c r="C293" s="41">
        <v>3.4081453807109211E-3</v>
      </c>
      <c r="D293" s="41">
        <v>4.6551725717488023E-2</v>
      </c>
      <c r="E293" s="181">
        <v>0</v>
      </c>
      <c r="F293" s="186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 x14ac:dyDescent="0.2">
      <c r="A294" s="40">
        <f t="shared" si="0"/>
        <v>2017.09</v>
      </c>
      <c r="B294" s="187">
        <v>181.95441052725178</v>
      </c>
      <c r="C294" s="41">
        <v>5.8688980176040198E-3</v>
      </c>
      <c r="D294" s="41">
        <v>4.7981274075494559E-2</v>
      </c>
      <c r="E294" s="181">
        <v>0</v>
      </c>
      <c r="F294" s="186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 x14ac:dyDescent="0.2">
      <c r="A295" s="40">
        <f t="shared" si="0"/>
        <v>2017.1</v>
      </c>
      <c r="B295" s="187">
        <v>182.33606587193472</v>
      </c>
      <c r="C295" s="41">
        <v>2.09533605210556E-3</v>
      </c>
      <c r="D295" s="41">
        <v>4.7662002544649112E-2</v>
      </c>
      <c r="E295" s="181">
        <v>0</v>
      </c>
      <c r="F295" s="186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 x14ac:dyDescent="0.2">
      <c r="A296" s="40">
        <f t="shared" si="0"/>
        <v>2017.11</v>
      </c>
      <c r="B296" s="187">
        <v>182.72732578597365</v>
      </c>
      <c r="C296" s="41">
        <v>2.1435184835776029E-3</v>
      </c>
      <c r="D296" s="41">
        <v>4.2727892055972869E-2</v>
      </c>
      <c r="E296" s="181">
        <v>0</v>
      </c>
      <c r="F296" s="186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 x14ac:dyDescent="0.2">
      <c r="A297" s="40">
        <f t="shared" si="0"/>
        <v>2017.12</v>
      </c>
      <c r="B297" s="187">
        <v>183.15045716020262</v>
      </c>
      <c r="C297" s="41">
        <v>2.3129666932017296E-3</v>
      </c>
      <c r="D297" s="41">
        <v>3.7287083581840574E-2</v>
      </c>
      <c r="E297" s="181">
        <v>0</v>
      </c>
      <c r="F297" s="186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 x14ac:dyDescent="0.2">
      <c r="A298" s="40">
        <f t="shared" si="0"/>
        <v>2018.01</v>
      </c>
      <c r="B298" s="187">
        <v>182.90215586968748</v>
      </c>
      <c r="C298" s="41">
        <v>-1.3566428418182446E-3</v>
      </c>
      <c r="D298" s="41">
        <v>3.3618322510126308E-2</v>
      </c>
      <c r="E298" s="181">
        <v>0</v>
      </c>
      <c r="F298" s="186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 x14ac:dyDescent="0.2">
      <c r="A299" s="40">
        <f t="shared" si="0"/>
        <v>2018.02</v>
      </c>
      <c r="B299" s="187">
        <v>182.38467270508417</v>
      </c>
      <c r="C299" s="41">
        <v>-2.8332995898084656E-3</v>
      </c>
      <c r="D299" s="41">
        <v>2.8660945702837913E-2</v>
      </c>
      <c r="E299" s="181">
        <v>1</v>
      </c>
      <c r="F299" s="186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 x14ac:dyDescent="0.2">
      <c r="A300" s="40">
        <f t="shared" si="0"/>
        <v>2018.03</v>
      </c>
      <c r="B300" s="187">
        <v>181.71724772923264</v>
      </c>
      <c r="C300" s="41">
        <v>-3.6661477786591869E-3</v>
      </c>
      <c r="D300" s="41">
        <v>1.9186291072715633E-2</v>
      </c>
      <c r="E300" s="181">
        <v>1</v>
      </c>
      <c r="F300" s="186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 x14ac:dyDescent="0.2">
      <c r="A301" s="40">
        <f t="shared" si="0"/>
        <v>2018.04</v>
      </c>
      <c r="B301" s="187">
        <v>180.6310636178973</v>
      </c>
      <c r="C301" s="41">
        <v>-5.9952666025031099E-3</v>
      </c>
      <c r="D301" s="41">
        <v>7.7612595078175506E-3</v>
      </c>
      <c r="E301" s="181">
        <v>1</v>
      </c>
      <c r="F301" s="186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 x14ac:dyDescent="0.2">
      <c r="A302" s="40">
        <f t="shared" si="0"/>
        <v>2018.05</v>
      </c>
      <c r="B302" s="187">
        <v>179.31367864863205</v>
      </c>
      <c r="C302" s="41">
        <v>-7.3199616323897246E-3</v>
      </c>
      <c r="D302" s="41">
        <v>2.7174314748788016E-4</v>
      </c>
      <c r="E302" s="181">
        <v>1</v>
      </c>
      <c r="F302" s="186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 x14ac:dyDescent="0.2">
      <c r="A303" s="40">
        <f t="shared" si="0"/>
        <v>2018.06</v>
      </c>
      <c r="B303" s="187">
        <v>177.76911006258092</v>
      </c>
      <c r="C303" s="41">
        <v>-8.6510930686683821E-3</v>
      </c>
      <c r="D303" s="41">
        <v>-1.3207128786074801E-2</v>
      </c>
      <c r="E303" s="181">
        <v>1</v>
      </c>
      <c r="F303" s="186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 x14ac:dyDescent="0.2">
      <c r="A304" s="40">
        <f t="shared" si="0"/>
        <v>2018.07</v>
      </c>
      <c r="B304" s="187">
        <v>174.86664604978199</v>
      </c>
      <c r="C304" s="41">
        <v>-1.6461912941005415E-2</v>
      </c>
      <c r="D304" s="41">
        <v>-3.0455459827652669E-2</v>
      </c>
      <c r="E304" s="181">
        <v>1</v>
      </c>
      <c r="F304" s="186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 x14ac:dyDescent="0.2">
      <c r="A305" s="40">
        <f t="shared" si="0"/>
        <v>2018.08</v>
      </c>
      <c r="B305" s="187">
        <v>172.52473941902846</v>
      </c>
      <c r="C305" s="41">
        <v>-1.3483017753963079E-2</v>
      </c>
      <c r="D305" s="41">
        <v>-4.7346622962326654E-2</v>
      </c>
      <c r="E305" s="181">
        <v>1</v>
      </c>
      <c r="F305" s="186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 x14ac:dyDescent="0.2">
      <c r="A306" s="40">
        <f t="shared" si="0"/>
        <v>2018.09</v>
      </c>
      <c r="B306" s="187">
        <v>170.27851225703617</v>
      </c>
      <c r="C306" s="41">
        <v>-1.3105239227093781E-2</v>
      </c>
      <c r="D306" s="41">
        <v>-6.6320760207024293E-2</v>
      </c>
      <c r="E306" s="181">
        <v>1</v>
      </c>
      <c r="F306" s="186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 x14ac:dyDescent="0.2">
      <c r="A307" s="40">
        <f t="shared" si="0"/>
        <v>2018.1</v>
      </c>
      <c r="B307" s="187">
        <v>168.3044560398875</v>
      </c>
      <c r="C307" s="41">
        <v>-1.1660826269736094E-2</v>
      </c>
      <c r="D307" s="41">
        <v>-8.0076922528865863E-2</v>
      </c>
      <c r="E307" s="181">
        <v>1</v>
      </c>
      <c r="F307" s="186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 x14ac:dyDescent="0.2">
      <c r="A308" s="40">
        <f t="shared" si="0"/>
        <v>2018.11</v>
      </c>
      <c r="B308" s="187">
        <v>166.71365173182568</v>
      </c>
      <c r="C308" s="41">
        <v>-9.496897197496839E-3</v>
      </c>
      <c r="D308" s="41">
        <v>-9.1717338209940436E-2</v>
      </c>
      <c r="E308" s="181">
        <v>1</v>
      </c>
      <c r="F308" s="186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 x14ac:dyDescent="0.2">
      <c r="A309" s="40">
        <f t="shared" si="0"/>
        <v>2018.12</v>
      </c>
      <c r="B309" s="187">
        <v>166.54953641237552</v>
      </c>
      <c r="C309" s="41">
        <v>-9.8489925413244904E-4</v>
      </c>
      <c r="D309" s="41">
        <v>-9.501520415727463E-2</v>
      </c>
      <c r="E309" s="181">
        <v>1</v>
      </c>
      <c r="F309" s="186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 x14ac:dyDescent="0.2">
      <c r="A310" s="40">
        <f t="shared" si="0"/>
        <v>2019.01</v>
      </c>
      <c r="B310" s="187">
        <v>167.24853948863202</v>
      </c>
      <c r="C310" s="41">
        <v>4.1881853041310785E-3</v>
      </c>
      <c r="D310" s="41">
        <v>-8.9470376011325292E-2</v>
      </c>
      <c r="E310" s="181">
        <v>1</v>
      </c>
      <c r="F310" s="186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 x14ac:dyDescent="0.2">
      <c r="A311" s="40">
        <f t="shared" si="0"/>
        <v>2019.02</v>
      </c>
      <c r="B311" s="187">
        <v>167.65982364908868</v>
      </c>
      <c r="C311" s="41">
        <v>2.4561009068688367E-3</v>
      </c>
      <c r="D311" s="41">
        <v>-8.4180975514647885E-2</v>
      </c>
      <c r="E311" s="181">
        <v>1</v>
      </c>
      <c r="F311" s="186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 x14ac:dyDescent="0.2">
      <c r="A312" s="40">
        <f t="shared" si="0"/>
        <v>2019.03</v>
      </c>
      <c r="B312" s="187">
        <v>167.35625777833408</v>
      </c>
      <c r="C312" s="41">
        <v>-1.8122470571745809E-3</v>
      </c>
      <c r="D312" s="41">
        <v>-8.232707479316341E-2</v>
      </c>
      <c r="E312" s="181">
        <v>1</v>
      </c>
      <c r="F312" s="186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 x14ac:dyDescent="0.2">
      <c r="A313" s="40">
        <f t="shared" si="0"/>
        <v>2019.04</v>
      </c>
      <c r="B313" s="187">
        <v>166.97183781827775</v>
      </c>
      <c r="C313" s="41">
        <v>-2.2996579380207124E-3</v>
      </c>
      <c r="D313" s="41">
        <v>-7.8631466128680966E-2</v>
      </c>
      <c r="E313" s="181">
        <v>1</v>
      </c>
      <c r="F313" s="186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 x14ac:dyDescent="0.2">
      <c r="A314" s="40">
        <f t="shared" si="0"/>
        <v>2019.05</v>
      </c>
      <c r="B314" s="187">
        <v>167.19122527277614</v>
      </c>
      <c r="C314" s="41">
        <v>1.3130564700350054E-3</v>
      </c>
      <c r="D314" s="41">
        <v>-6.9998448026256432E-2</v>
      </c>
      <c r="E314" s="181">
        <v>1</v>
      </c>
      <c r="F314" s="186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 x14ac:dyDescent="0.2">
      <c r="A315" s="40">
        <f t="shared" si="0"/>
        <v>2019.06</v>
      </c>
      <c r="B315" s="187">
        <v>166.8403413217614</v>
      </c>
      <c r="C315" s="41">
        <v>-2.1009037178902588E-3</v>
      </c>
      <c r="D315" s="41">
        <v>-6.3448258675478236E-2</v>
      </c>
      <c r="E315" s="181">
        <v>1</v>
      </c>
      <c r="F315" s="186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 x14ac:dyDescent="0.2">
      <c r="A316" s="40">
        <f t="shared" si="0"/>
        <v>2019.07</v>
      </c>
      <c r="B316" s="187">
        <v>166.96801221207753</v>
      </c>
      <c r="C316" s="41">
        <v>7.649353000897598E-4</v>
      </c>
      <c r="D316" s="41">
        <v>-4.6221410434383194E-2</v>
      </c>
      <c r="E316" s="181">
        <v>1</v>
      </c>
      <c r="F316" s="186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 x14ac:dyDescent="0.2">
      <c r="A317" s="40">
        <f t="shared" si="0"/>
        <v>2019.08</v>
      </c>
      <c r="B317" s="187">
        <v>165.66050351369228</v>
      </c>
      <c r="C317" s="41">
        <v>-7.861715823802377E-3</v>
      </c>
      <c r="D317" s="41">
        <v>-4.0600108504222514E-2</v>
      </c>
      <c r="E317" s="181">
        <v>1</v>
      </c>
      <c r="F317" s="186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 x14ac:dyDescent="0.2">
      <c r="A318" s="40">
        <f t="shared" si="0"/>
        <v>2019.09</v>
      </c>
      <c r="B318" s="187">
        <v>163.69045059740583</v>
      </c>
      <c r="C318" s="41">
        <v>-1.1963386704874427E-2</v>
      </c>
      <c r="D318" s="41">
        <v>-3.9458255982003247E-2</v>
      </c>
      <c r="E318" s="181">
        <v>1</v>
      </c>
      <c r="F318" s="186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 x14ac:dyDescent="0.2">
      <c r="A319" s="40">
        <f t="shared" si="0"/>
        <v>2019.1</v>
      </c>
      <c r="B319" s="187">
        <v>162.13137712527333</v>
      </c>
      <c r="C319" s="41">
        <v>-9.5701714179399697E-3</v>
      </c>
      <c r="D319" s="41">
        <v>-3.7367601130207123E-2</v>
      </c>
      <c r="E319" s="181">
        <v>1</v>
      </c>
      <c r="F319" s="186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 x14ac:dyDescent="0.2">
      <c r="A320" s="40">
        <f t="shared" si="0"/>
        <v>2019.11</v>
      </c>
      <c r="B320" s="187">
        <v>161.39111190040592</v>
      </c>
      <c r="C320" s="41">
        <v>-4.576290934269249E-3</v>
      </c>
      <c r="D320" s="41">
        <v>-3.2446994866979634E-2</v>
      </c>
      <c r="E320" s="181">
        <v>1</v>
      </c>
      <c r="F320" s="186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 x14ac:dyDescent="0.2">
      <c r="A321" s="40">
        <f t="shared" si="0"/>
        <v>2019.12</v>
      </c>
      <c r="B321" s="187">
        <v>160.15446827377662</v>
      </c>
      <c r="C321" s="41">
        <v>-7.6919093285006783E-3</v>
      </c>
      <c r="D321" s="41">
        <v>-3.9154004941347922E-2</v>
      </c>
      <c r="E321" s="181">
        <v>1</v>
      </c>
      <c r="F321" s="186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 x14ac:dyDescent="0.2">
      <c r="A322" s="40">
        <f t="shared" si="0"/>
        <v>2020.01</v>
      </c>
      <c r="B322" s="187">
        <v>159.21111473870027</v>
      </c>
      <c r="C322" s="41">
        <v>-5.9076890491767398E-3</v>
      </c>
      <c r="D322" s="41">
        <v>-4.924987929465563E-2</v>
      </c>
      <c r="E322" s="181">
        <v>1</v>
      </c>
      <c r="F322" s="186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 x14ac:dyDescent="0.2">
      <c r="A323" s="40">
        <f t="shared" si="0"/>
        <v>2020.02</v>
      </c>
      <c r="B323" s="187">
        <v>157.96235188394579</v>
      </c>
      <c r="C323" s="41">
        <v>-7.8743617526802687E-3</v>
      </c>
      <c r="D323" s="41">
        <v>-5.9580341954204696E-2</v>
      </c>
      <c r="E323" s="181">
        <v>1</v>
      </c>
      <c r="F323" s="182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 x14ac:dyDescent="0.2">
      <c r="A324" s="40">
        <f t="shared" si="0"/>
        <v>2020.03</v>
      </c>
      <c r="B324" s="187">
        <v>155.51669926490553</v>
      </c>
      <c r="C324" s="41">
        <v>-1.5603608794021732E-2</v>
      </c>
      <c r="D324" s="41">
        <v>-7.3371703691051865E-2</v>
      </c>
      <c r="E324" s="181">
        <v>1</v>
      </c>
      <c r="F324" s="182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 x14ac:dyDescent="0.2">
      <c r="A325" s="40">
        <f t="shared" si="0"/>
        <v>2020.04</v>
      </c>
      <c r="B325" s="187">
        <v>154.17238790196768</v>
      </c>
      <c r="C325" s="41">
        <v>-8.6817383131587121E-3</v>
      </c>
      <c r="D325" s="41">
        <v>-7.9753784066189867E-2</v>
      </c>
      <c r="E325" s="181">
        <v>1</v>
      </c>
      <c r="F325" s="182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 x14ac:dyDescent="0.2">
      <c r="A326" s="40">
        <f t="shared" si="0"/>
        <v>2020.05</v>
      </c>
      <c r="B326" s="187">
        <v>153.86287190441232</v>
      </c>
      <c r="C326" s="41">
        <v>-2.0096147558968974E-3</v>
      </c>
      <c r="D326" s="41">
        <v>-8.3076455292121681E-2</v>
      </c>
      <c r="E326" s="181">
        <v>0</v>
      </c>
      <c r="F326" s="182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 x14ac:dyDescent="0.2">
      <c r="A327" s="40">
        <f t="shared" si="0"/>
        <v>2020.06</v>
      </c>
      <c r="B327" s="187">
        <v>154.88844388421745</v>
      </c>
      <c r="C327" s="41">
        <v>6.6433773673492203E-3</v>
      </c>
      <c r="D327" s="41">
        <v>-7.4332174206882179E-2</v>
      </c>
      <c r="E327" s="181">
        <v>0</v>
      </c>
      <c r="F327" s="182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 x14ac:dyDescent="0.2">
      <c r="A328" s="40">
        <f t="shared" si="0"/>
        <v>2020.07</v>
      </c>
      <c r="B328" s="187">
        <v>156.81972189659658</v>
      </c>
      <c r="C328" s="41">
        <v>1.239173648605423E-2</v>
      </c>
      <c r="D328" s="41">
        <v>-6.2705373020917651E-2</v>
      </c>
      <c r="E328" s="181">
        <v>0</v>
      </c>
      <c r="F328" s="182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 x14ac:dyDescent="0.2">
      <c r="A329" s="40">
        <f t="shared" si="0"/>
        <v>2020.08</v>
      </c>
      <c r="B329" s="187">
        <v>159.09191706111892</v>
      </c>
      <c r="C329" s="41">
        <v>1.4385252503108402E-2</v>
      </c>
      <c r="D329" s="41">
        <v>-4.045840469400698E-2</v>
      </c>
      <c r="E329" s="181">
        <v>0</v>
      </c>
      <c r="F329" s="182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 x14ac:dyDescent="0.2">
      <c r="A330" s="40">
        <f t="shared" si="0"/>
        <v>2020.09</v>
      </c>
      <c r="B330" s="187">
        <v>161.11995936488844</v>
      </c>
      <c r="C330" s="41">
        <v>1.2667046854335848E-2</v>
      </c>
      <c r="D330" s="41">
        <v>-1.5827971134796715E-2</v>
      </c>
      <c r="E330" s="181">
        <v>0</v>
      </c>
      <c r="F330" s="182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 x14ac:dyDescent="0.2">
      <c r="A331" s="40">
        <f t="shared" si="0"/>
        <v>2020.1</v>
      </c>
      <c r="B331" s="187">
        <v>163.23393164589811</v>
      </c>
      <c r="C331" s="41">
        <v>1.3035158649506469E-2</v>
      </c>
      <c r="D331" s="41">
        <v>6.7773589326498461E-3</v>
      </c>
      <c r="E331" s="181">
        <v>0</v>
      </c>
      <c r="F331" s="182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 x14ac:dyDescent="0.2">
      <c r="A332" s="40">
        <f t="shared" si="0"/>
        <v>2020.11</v>
      </c>
      <c r="B332" s="187">
        <v>164.52630273281724</v>
      </c>
      <c r="C332" s="41">
        <v>7.8861170401942748E-3</v>
      </c>
      <c r="D332" s="41">
        <v>1.9239766907113327E-2</v>
      </c>
      <c r="E332" s="181">
        <v>0</v>
      </c>
      <c r="F332" s="182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 x14ac:dyDescent="0.2">
      <c r="A333" s="40">
        <f t="shared" si="0"/>
        <v>2020.12</v>
      </c>
      <c r="B333" s="187">
        <v>164.73764357297273</v>
      </c>
      <c r="C333" s="41">
        <v>1.2837170394727467E-3</v>
      </c>
      <c r="D333" s="41">
        <v>2.821539327508675E-2</v>
      </c>
      <c r="E333" s="181">
        <v>0</v>
      </c>
      <c r="F333" s="182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 x14ac:dyDescent="0.2">
      <c r="A334" s="40">
        <f t="shared" si="0"/>
        <v>2021.01</v>
      </c>
      <c r="B334" s="188">
        <v>165.21963626653729</v>
      </c>
      <c r="C334" s="189">
        <v>2.9215481266790665E-3</v>
      </c>
      <c r="D334" s="189">
        <v>3.704463045094248E-2</v>
      </c>
      <c r="E334" s="181">
        <v>0</v>
      </c>
      <c r="F334" s="182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 x14ac:dyDescent="0.2">
      <c r="A335" s="40">
        <f t="shared" si="0"/>
        <v>2021.02</v>
      </c>
      <c r="B335" s="188">
        <v>166.58838928460099</v>
      </c>
      <c r="C335" s="189">
        <v>8.250317512814534E-3</v>
      </c>
      <c r="D335" s="189">
        <v>5.3169309716437407E-2</v>
      </c>
      <c r="E335" s="181">
        <v>0</v>
      </c>
      <c r="F335" s="182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 x14ac:dyDescent="0.2">
      <c r="A336" s="40">
        <f t="shared" si="0"/>
        <v>2021.03</v>
      </c>
      <c r="B336" s="188">
        <v>168.38516547288654</v>
      </c>
      <c r="C336" s="189">
        <v>1.072797177700327E-2</v>
      </c>
      <c r="D336" s="189">
        <v>7.9500890287462309E-2</v>
      </c>
      <c r="E336" s="181">
        <v>0</v>
      </c>
      <c r="F336" s="182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 x14ac:dyDescent="0.2">
      <c r="A337" s="40">
        <f t="shared" si="0"/>
        <v>2021.04</v>
      </c>
      <c r="B337" s="188">
        <v>168.26233375078576</v>
      </c>
      <c r="C337" s="189">
        <v>-7.2973497700021511E-4</v>
      </c>
      <c r="D337" s="189">
        <v>8.7452893623620992E-2</v>
      </c>
      <c r="E337" s="181">
        <v>0</v>
      </c>
      <c r="F337" s="182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 x14ac:dyDescent="0.2">
      <c r="A338" s="40">
        <f t="shared" si="0"/>
        <v>2021.05</v>
      </c>
      <c r="B338" s="188">
        <v>168.0141388392687</v>
      </c>
      <c r="C338" s="189">
        <v>-1.4761363152945967E-3</v>
      </c>
      <c r="D338" s="189">
        <v>8.7986372064223162E-2</v>
      </c>
      <c r="E338" s="181">
        <v>0</v>
      </c>
      <c r="F338" s="182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 x14ac:dyDescent="0.2">
      <c r="A339" s="40">
        <f t="shared" si="0"/>
        <v>2021.06</v>
      </c>
      <c r="B339" s="188">
        <v>167.58050758615101</v>
      </c>
      <c r="C339" s="189">
        <v>-2.5842575205906582E-3</v>
      </c>
      <c r="D339" s="189">
        <v>7.8758737176283303E-2</v>
      </c>
      <c r="E339" s="181">
        <v>0</v>
      </c>
      <c r="F339" s="182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 x14ac:dyDescent="0.2">
      <c r="A340" s="40">
        <f t="shared" si="0"/>
        <v>2021.07</v>
      </c>
      <c r="B340" s="188">
        <v>167.39108129593265</v>
      </c>
      <c r="C340" s="189">
        <v>-1.1309992649988258E-3</v>
      </c>
      <c r="D340" s="189">
        <v>6.5236001425230408E-2</v>
      </c>
      <c r="E340" s="181">
        <v>0</v>
      </c>
      <c r="F340" s="182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 x14ac:dyDescent="0.2">
      <c r="A341" s="40">
        <f t="shared" si="0"/>
        <v>2021.08</v>
      </c>
      <c r="B341" s="188">
        <v>167.53194647408927</v>
      </c>
      <c r="C341" s="189">
        <v>8.4117946383479171E-4</v>
      </c>
      <c r="D341" s="189">
        <v>5.1691928385956883E-2</v>
      </c>
      <c r="E341" s="181">
        <v>0</v>
      </c>
      <c r="F341" s="182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 x14ac:dyDescent="0.2">
      <c r="A342" s="40">
        <f t="shared" si="0"/>
        <v>2021.09</v>
      </c>
      <c r="B342" s="188">
        <v>168.26351787695864</v>
      </c>
      <c r="C342" s="189">
        <v>4.3572509934197597E-3</v>
      </c>
      <c r="D342" s="189">
        <v>4.3382132525040848E-2</v>
      </c>
      <c r="E342" s="181">
        <v>0</v>
      </c>
      <c r="F342" s="182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 x14ac:dyDescent="0.2">
      <c r="A343" s="40">
        <f t="shared" si="0"/>
        <v>2021.1</v>
      </c>
      <c r="B343" s="188">
        <v>168.63644119012636</v>
      </c>
      <c r="C343" s="189">
        <v>2.2138528393590446E-3</v>
      </c>
      <c r="D343" s="189">
        <v>3.2560826714893312E-2</v>
      </c>
      <c r="E343" s="181">
        <v>0</v>
      </c>
      <c r="F343" s="182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 x14ac:dyDescent="0.2">
      <c r="A344" s="40">
        <f t="shared" si="0"/>
        <v>2021.11</v>
      </c>
      <c r="B344" s="188">
        <v>169.35801342970149</v>
      </c>
      <c r="C344" s="189">
        <v>4.269734760075276E-3</v>
      </c>
      <c r="D344" s="189">
        <v>2.8944444434774161E-2</v>
      </c>
      <c r="E344" s="181">
        <v>0</v>
      </c>
      <c r="F344" s="182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 x14ac:dyDescent="0.2">
      <c r="A345" s="40">
        <f t="shared" si="0"/>
        <v>2021.12</v>
      </c>
      <c r="B345" s="188">
        <v>170.4619766763835</v>
      </c>
      <c r="C345" s="189">
        <v>6.4973642666145909E-3</v>
      </c>
      <c r="D345" s="189">
        <v>3.4158091661915829E-2</v>
      </c>
      <c r="E345" s="181">
        <v>0</v>
      </c>
      <c r="F345" s="182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 x14ac:dyDescent="0.2">
      <c r="A346" s="40">
        <f t="shared" si="0"/>
        <v>2022.01</v>
      </c>
      <c r="B346" s="188">
        <v>171.1837627009707</v>
      </c>
      <c r="C346" s="189">
        <v>4.2253540159850082E-3</v>
      </c>
      <c r="D346" s="189">
        <v>3.546189755122172E-2</v>
      </c>
      <c r="E346" s="181">
        <v>0</v>
      </c>
      <c r="F346" s="182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 x14ac:dyDescent="0.2">
      <c r="A347" s="40">
        <f t="shared" ref="A347:A381" si="1">A335+1</f>
        <v>2022.02</v>
      </c>
      <c r="B347" s="188">
        <v>171.7514684028736</v>
      </c>
      <c r="C347" s="189">
        <v>3.3108655454652958E-3</v>
      </c>
      <c r="D347" s="189">
        <v>3.0522445583872466E-2</v>
      </c>
      <c r="E347" s="181">
        <v>0</v>
      </c>
      <c r="F347" s="182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 x14ac:dyDescent="0.2">
      <c r="A348" s="40">
        <f t="shared" si="1"/>
        <v>2022.03</v>
      </c>
      <c r="B348" s="188">
        <v>172.46238780848222</v>
      </c>
      <c r="C348" s="189">
        <v>4.1306902881701789E-3</v>
      </c>
      <c r="D348" s="189">
        <v>2.3925164095039246E-2</v>
      </c>
      <c r="E348" s="181">
        <v>0</v>
      </c>
      <c r="F348" s="182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 x14ac:dyDescent="0.2">
      <c r="A349" s="40">
        <f t="shared" si="1"/>
        <v>2022.04</v>
      </c>
      <c r="B349" s="188">
        <v>173.84216637578047</v>
      </c>
      <c r="C349" s="189">
        <v>7.9686267583478822E-3</v>
      </c>
      <c r="D349" s="189">
        <v>3.2623525830387426E-2</v>
      </c>
      <c r="E349" s="181">
        <v>0</v>
      </c>
      <c r="F349" s="182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 x14ac:dyDescent="0.2">
      <c r="A350" s="40">
        <f t="shared" si="1"/>
        <v>2022.05</v>
      </c>
      <c r="B350" s="188">
        <v>173.92919666669238</v>
      </c>
      <c r="C350" s="189">
        <v>5.0050292794274565E-4</v>
      </c>
      <c r="D350" s="189">
        <v>3.4600165073624525E-2</v>
      </c>
      <c r="E350" s="181">
        <v>0</v>
      </c>
      <c r="F350" s="182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 x14ac:dyDescent="0.2">
      <c r="A351" s="40">
        <f t="shared" si="1"/>
        <v>2022.06</v>
      </c>
      <c r="B351" s="188">
        <v>173.77471040888616</v>
      </c>
      <c r="C351" s="189">
        <v>-8.8860817970698544E-4</v>
      </c>
      <c r="D351" s="189">
        <v>3.6295814414508187E-2</v>
      </c>
      <c r="E351" s="181">
        <v>1</v>
      </c>
      <c r="F351" s="182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 x14ac:dyDescent="0.2">
      <c r="A352" s="40">
        <f t="shared" si="1"/>
        <v>2022.07</v>
      </c>
      <c r="B352" s="188">
        <v>172.84315518146573</v>
      </c>
      <c r="C352" s="189">
        <v>-5.3751266900579266E-3</v>
      </c>
      <c r="D352" s="189">
        <v>3.2051686989449123E-2</v>
      </c>
      <c r="E352" s="181">
        <v>1</v>
      </c>
      <c r="F352" s="182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 x14ac:dyDescent="0.2">
      <c r="A353" s="40">
        <f t="shared" si="1"/>
        <v>2022.08</v>
      </c>
      <c r="B353" s="188">
        <v>171.80721779618929</v>
      </c>
      <c r="C353" s="189">
        <v>-6.0115443723871382E-3</v>
      </c>
      <c r="D353" s="189">
        <v>2.5198963153227297E-2</v>
      </c>
      <c r="E353" s="181">
        <v>1</v>
      </c>
      <c r="F353" s="182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 x14ac:dyDescent="0.2">
      <c r="A354" s="40">
        <f t="shared" si="1"/>
        <v>2022.09</v>
      </c>
      <c r="B354" s="188">
        <v>170.87560438018434</v>
      </c>
      <c r="C354" s="189">
        <v>-5.4371894406418453E-3</v>
      </c>
      <c r="D354" s="189">
        <v>1.5404522719165783E-2</v>
      </c>
      <c r="E354" s="181">
        <v>1</v>
      </c>
      <c r="F354" s="182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 x14ac:dyDescent="0.2">
      <c r="A355" s="40">
        <f t="shared" si="1"/>
        <v>2022.1</v>
      </c>
      <c r="B355" s="188">
        <v>171.13216685308905</v>
      </c>
      <c r="C355" s="189">
        <v>1.5003315281770745E-3</v>
      </c>
      <c r="D355" s="189">
        <v>1.4691001407983878E-2</v>
      </c>
      <c r="E355" s="181">
        <v>1</v>
      </c>
      <c r="F355" s="182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 x14ac:dyDescent="0.2">
      <c r="A356" s="40">
        <f t="shared" si="1"/>
        <v>2022.11</v>
      </c>
      <c r="B356" s="188">
        <v>171.43557185939542</v>
      </c>
      <c r="C356" s="189">
        <v>1.7713581949064261E-3</v>
      </c>
      <c r="D356" s="189">
        <v>1.2192624842814989E-2</v>
      </c>
      <c r="E356" s="181">
        <v>1</v>
      </c>
      <c r="F356" s="182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 x14ac:dyDescent="0.2">
      <c r="A357" s="40">
        <f t="shared" si="1"/>
        <v>2022.12</v>
      </c>
      <c r="B357" s="188">
        <v>172.0271828633893</v>
      </c>
      <c r="C357" s="189">
        <v>3.4449824963981223E-3</v>
      </c>
      <c r="D357" s="189">
        <v>9.1402430725986191E-3</v>
      </c>
      <c r="E357" s="181">
        <v>1</v>
      </c>
      <c r="F357" s="182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 x14ac:dyDescent="0.2">
      <c r="A358" s="40">
        <f t="shared" si="1"/>
        <v>2023.01</v>
      </c>
      <c r="B358" s="188">
        <v>171.41187120772923</v>
      </c>
      <c r="C358" s="189">
        <v>-3.5832402094608342E-3</v>
      </c>
      <c r="D358" s="189">
        <v>1.3316488471527049E-3</v>
      </c>
      <c r="E358" s="181">
        <v>1</v>
      </c>
      <c r="F358" s="182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 x14ac:dyDescent="0.2">
      <c r="A359" s="40">
        <f t="shared" si="1"/>
        <v>2023.02</v>
      </c>
      <c r="B359" s="188">
        <v>171.71281391707299</v>
      </c>
      <c r="C359" s="189">
        <v>1.7541307842679772E-3</v>
      </c>
      <c r="D359" s="189">
        <v>-2.2508591404449242E-4</v>
      </c>
      <c r="E359" s="181">
        <v>1</v>
      </c>
      <c r="F359" s="182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 x14ac:dyDescent="0.2">
      <c r="A360" s="40">
        <f t="shared" si="1"/>
        <v>2023.03</v>
      </c>
      <c r="B360" s="188">
        <v>172.22427979007122</v>
      </c>
      <c r="C360" s="189">
        <v>2.9741848691651868E-3</v>
      </c>
      <c r="D360" s="189">
        <v>-1.3815913330494859E-3</v>
      </c>
      <c r="E360" s="181">
        <v>1</v>
      </c>
      <c r="F360" s="182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 x14ac:dyDescent="0.2">
      <c r="A361" s="40">
        <f t="shared" si="1"/>
        <v>2023.04</v>
      </c>
      <c r="B361" s="188">
        <v>172.13767287898844</v>
      </c>
      <c r="C361" s="189">
        <v>-5.029993135857784E-4</v>
      </c>
      <c r="D361" s="189">
        <v>-9.8532174049831851E-3</v>
      </c>
      <c r="E361" s="181">
        <v>1</v>
      </c>
      <c r="F361" s="182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 x14ac:dyDescent="0.2">
      <c r="A362" s="40">
        <f t="shared" si="1"/>
        <v>2023.05</v>
      </c>
      <c r="B362" s="188">
        <v>171.15446857874764</v>
      </c>
      <c r="C362" s="189">
        <v>-5.7281065882106201E-3</v>
      </c>
      <c r="D362" s="189">
        <v>-1.6081826921136431E-2</v>
      </c>
      <c r="E362" s="181">
        <v>1</v>
      </c>
      <c r="F362" s="182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 x14ac:dyDescent="0.2">
      <c r="A363" s="40">
        <f t="shared" si="1"/>
        <v>2023.06</v>
      </c>
      <c r="B363" s="188">
        <v>170.77671173263042</v>
      </c>
      <c r="C363" s="189">
        <v>-2.2095498834634863E-3</v>
      </c>
      <c r="D363" s="189">
        <v>-1.7402768624892907E-2</v>
      </c>
      <c r="E363" s="181">
        <v>1</v>
      </c>
      <c r="F363" s="182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 x14ac:dyDescent="0.2">
      <c r="A364" s="40">
        <f t="shared" si="1"/>
        <v>2023.07</v>
      </c>
      <c r="B364" s="188">
        <v>170.37196301287108</v>
      </c>
      <c r="C364" s="189">
        <v>-2.3728593404118981E-3</v>
      </c>
      <c r="D364" s="189">
        <v>-1.4400501275246903E-2</v>
      </c>
      <c r="E364" s="181">
        <v>1</v>
      </c>
      <c r="F364" s="182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 x14ac:dyDescent="0.2">
      <c r="A365" s="40">
        <f t="shared" si="1"/>
        <v>2023.08</v>
      </c>
      <c r="B365" s="188">
        <v>169.15121536421347</v>
      </c>
      <c r="C365" s="189">
        <v>-7.1909842203950192E-3</v>
      </c>
      <c r="D365" s="189">
        <v>-1.5579941123254852E-2</v>
      </c>
      <c r="E365" s="181">
        <v>1</v>
      </c>
      <c r="F365" s="182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 x14ac:dyDescent="0.2">
      <c r="A366" s="40">
        <f t="shared" si="1"/>
        <v>2023.09</v>
      </c>
      <c r="B366" s="188">
        <v>168.17908464812047</v>
      </c>
      <c r="C366" s="189">
        <v>-5.7636886294914896E-3</v>
      </c>
      <c r="D366" s="189">
        <v>-1.5906440312104447E-2</v>
      </c>
      <c r="E366" s="181">
        <v>1</v>
      </c>
      <c r="F366" s="182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 x14ac:dyDescent="0.2">
      <c r="A367" s="40">
        <f t="shared" si="1"/>
        <v>2023.1</v>
      </c>
      <c r="B367" s="188">
        <v>166.44094915212773</v>
      </c>
      <c r="C367" s="189">
        <v>-1.0388804931427452E-2</v>
      </c>
      <c r="D367" s="189">
        <v>-2.7795576771709053E-2</v>
      </c>
      <c r="E367" s="181">
        <v>1</v>
      </c>
      <c r="F367" s="182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 x14ac:dyDescent="0.2">
      <c r="A368" s="40">
        <f t="shared" si="1"/>
        <v>2023.11</v>
      </c>
      <c r="B368" s="188">
        <v>164.10705367928585</v>
      </c>
      <c r="C368" s="189">
        <v>-1.4121605564843837E-2</v>
      </c>
      <c r="D368" s="189">
        <v>-4.3688540531459284E-2</v>
      </c>
      <c r="E368" s="181">
        <v>1</v>
      </c>
      <c r="F368" s="182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 x14ac:dyDescent="0.2">
      <c r="A369" s="40">
        <f t="shared" si="1"/>
        <v>2023.12</v>
      </c>
      <c r="B369" s="188">
        <v>161.55909719857999</v>
      </c>
      <c r="C369" s="189">
        <v>-1.5647978548058102E-2</v>
      </c>
      <c r="D369" s="189">
        <v>-6.2781501575915388E-2</v>
      </c>
      <c r="E369" s="181">
        <v>1</v>
      </c>
      <c r="F369" s="182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 x14ac:dyDescent="0.2">
      <c r="A370" s="40">
        <f t="shared" si="1"/>
        <v>2024.01</v>
      </c>
      <c r="B370" s="188">
        <v>160.70252293291287</v>
      </c>
      <c r="C370" s="189">
        <v>-5.3160303889854543E-3</v>
      </c>
      <c r="D370" s="189">
        <v>-6.4514291755440073E-2</v>
      </c>
      <c r="E370" s="181">
        <v>1</v>
      </c>
      <c r="F370" s="182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 x14ac:dyDescent="0.2">
      <c r="A371" s="40">
        <f t="shared" si="1"/>
        <v>2024.02</v>
      </c>
      <c r="B371" s="188">
        <v>159.46123492325486</v>
      </c>
      <c r="C371" s="189">
        <v>-7.754120812907864E-3</v>
      </c>
      <c r="D371" s="189">
        <v>-7.4022543352615863E-2</v>
      </c>
      <c r="E371" s="181">
        <v>1</v>
      </c>
      <c r="F371" s="182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 x14ac:dyDescent="0.2">
      <c r="A372" s="40">
        <f t="shared" si="1"/>
        <v>2024.03</v>
      </c>
      <c r="B372" s="188">
        <v>159.1502172245778</v>
      </c>
      <c r="C372" s="189">
        <v>-1.9523328202429046E-3</v>
      </c>
      <c r="D372" s="189">
        <v>-7.8949061042023955E-2</v>
      </c>
      <c r="E372" s="181">
        <v>1</v>
      </c>
      <c r="F372" s="182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 x14ac:dyDescent="0.2">
      <c r="A373" s="40">
        <f t="shared" si="1"/>
        <v>2024.04</v>
      </c>
      <c r="B373" s="188">
        <v>159.5664080792973</v>
      </c>
      <c r="C373" s="189">
        <v>2.6116685371275049E-3</v>
      </c>
      <c r="D373" s="189">
        <v>-7.5834393191310592E-2</v>
      </c>
      <c r="E373" s="181">
        <v>1</v>
      </c>
      <c r="F373" s="182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 x14ac:dyDescent="0.2">
      <c r="A374" s="40">
        <f t="shared" si="1"/>
        <v>2024.05</v>
      </c>
      <c r="B374" s="188">
        <v>160.63648806180456</v>
      </c>
      <c r="C374" s="189">
        <v>6.6837869303572224E-3</v>
      </c>
      <c r="D374" s="189">
        <v>-6.3422499672742716E-2</v>
      </c>
      <c r="E374" s="181">
        <v>1</v>
      </c>
      <c r="F374" s="182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 x14ac:dyDescent="0.2">
      <c r="A375" s="40">
        <f t="shared" si="1"/>
        <v>2024.06</v>
      </c>
      <c r="B375" s="188">
        <v>160.97310915124126</v>
      </c>
      <c r="C375" s="189">
        <v>2.0933530297609759E-3</v>
      </c>
      <c r="D375" s="189">
        <v>-5.9119596759518257E-2</v>
      </c>
      <c r="E375" s="181">
        <v>1</v>
      </c>
      <c r="F375" s="182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 x14ac:dyDescent="0.2">
      <c r="A376" s="40">
        <f t="shared" si="1"/>
        <v>2024.07</v>
      </c>
      <c r="B376" s="188">
        <v>161.41464411022278</v>
      </c>
      <c r="C376" s="189">
        <v>2.7391563766524657E-3</v>
      </c>
      <c r="D376" s="189">
        <v>-5.400758104245397E-2</v>
      </c>
      <c r="E376" s="181">
        <v>1</v>
      </c>
      <c r="F376" s="182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 x14ac:dyDescent="0.2">
      <c r="A377" s="40">
        <f t="shared" si="1"/>
        <v>2024.08</v>
      </c>
      <c r="B377" s="188">
        <v>162.14146904520447</v>
      </c>
      <c r="C377" s="189">
        <v>4.4927363631225587E-3</v>
      </c>
      <c r="D377" s="189">
        <v>-4.2323860458936213E-2</v>
      </c>
      <c r="E377" s="181">
        <v>1</v>
      </c>
      <c r="F377" s="182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 x14ac:dyDescent="0.2">
      <c r="A378" s="40">
        <f t="shared" si="1"/>
        <v>2024.09</v>
      </c>
      <c r="B378" s="188">
        <v>162.82645022749099</v>
      </c>
      <c r="C378" s="189">
        <v>4.2156911874831502E-3</v>
      </c>
      <c r="D378" s="189">
        <v>-3.2344480641961507E-2</v>
      </c>
      <c r="E378" s="181">
        <v>1</v>
      </c>
      <c r="F378" s="182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 x14ac:dyDescent="0.2">
      <c r="A379" s="40">
        <f t="shared" si="1"/>
        <v>2024.1</v>
      </c>
      <c r="B379" s="188" t="e">
        <v>#N/A</v>
      </c>
      <c r="C379" s="189" t="e">
        <v>#N/A</v>
      </c>
      <c r="D379" s="189" t="e">
        <v>#N/A</v>
      </c>
      <c r="E379" s="181" t="e">
        <v>#N/A</v>
      </c>
      <c r="F379" s="182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 x14ac:dyDescent="0.2">
      <c r="A380" s="40">
        <f t="shared" si="1"/>
        <v>2024.11</v>
      </c>
      <c r="B380" s="188" t="e">
        <v>#N/A</v>
      </c>
      <c r="C380" s="189" t="e">
        <v>#N/A</v>
      </c>
      <c r="D380" s="189" t="e">
        <v>#N/A</v>
      </c>
      <c r="E380" s="181" t="e">
        <v>#N/A</v>
      </c>
      <c r="F380" s="182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 x14ac:dyDescent="0.2">
      <c r="A381" s="40">
        <f t="shared" si="1"/>
        <v>2024.12</v>
      </c>
      <c r="B381" s="188" t="e">
        <v>#N/A</v>
      </c>
      <c r="C381" s="189" t="e">
        <v>#N/A</v>
      </c>
      <c r="D381" s="189" t="e">
        <v>#N/A</v>
      </c>
      <c r="E381" s="181" t="e">
        <v>#N/A</v>
      </c>
      <c r="F381" s="182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 x14ac:dyDescent="0.2">
      <c r="A382" s="127">
        <v>2025.01</v>
      </c>
      <c r="B382" s="188" t="e">
        <v>#N/A</v>
      </c>
      <c r="C382" s="189" t="e">
        <v>#N/A</v>
      </c>
      <c r="D382" s="189" t="e">
        <v>#N/A</v>
      </c>
      <c r="E382" s="181" t="e">
        <v>#N/A</v>
      </c>
      <c r="F382" s="182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 x14ac:dyDescent="0.2">
      <c r="A383" s="127">
        <v>2025.02</v>
      </c>
      <c r="B383" s="188" t="e">
        <v>#N/A</v>
      </c>
      <c r="C383" s="189" t="e">
        <v>#N/A</v>
      </c>
      <c r="D383" s="189" t="e">
        <v>#N/A</v>
      </c>
      <c r="E383" s="181" t="e">
        <v>#N/A</v>
      </c>
      <c r="F383" s="182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 x14ac:dyDescent="0.2">
      <c r="A384" s="127">
        <v>2025.03</v>
      </c>
      <c r="B384" s="188" t="e">
        <v>#N/A</v>
      </c>
      <c r="C384" s="189" t="e">
        <v>#N/A</v>
      </c>
      <c r="D384" s="189" t="e">
        <v>#N/A</v>
      </c>
      <c r="E384" s="181" t="e">
        <v>#N/A</v>
      </c>
      <c r="F384" s="182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 x14ac:dyDescent="0.2">
      <c r="A385" s="127">
        <v>2025.04</v>
      </c>
      <c r="B385" s="188" t="e">
        <v>#N/A</v>
      </c>
      <c r="C385" s="189" t="e">
        <v>#N/A</v>
      </c>
      <c r="D385" s="189" t="e">
        <v>#N/A</v>
      </c>
      <c r="E385" s="181" t="e">
        <v>#N/A</v>
      </c>
      <c r="F385" s="182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 x14ac:dyDescent="0.2">
      <c r="A386" s="127">
        <v>2025.05</v>
      </c>
      <c r="B386" s="188" t="e">
        <v>#N/A</v>
      </c>
      <c r="C386" s="189" t="e">
        <v>#N/A</v>
      </c>
      <c r="D386" s="189" t="e">
        <v>#N/A</v>
      </c>
      <c r="E386" s="181" t="e">
        <v>#N/A</v>
      </c>
      <c r="F386" s="182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 x14ac:dyDescent="0.2">
      <c r="A387" s="127">
        <v>2025.06</v>
      </c>
      <c r="B387" s="188" t="e">
        <v>#N/A</v>
      </c>
      <c r="C387" s="189" t="e">
        <v>#N/A</v>
      </c>
      <c r="D387" s="189" t="e">
        <v>#N/A</v>
      </c>
      <c r="E387" s="181" t="e">
        <v>#N/A</v>
      </c>
      <c r="F387" s="182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 x14ac:dyDescent="0.2">
      <c r="A388" s="127">
        <v>2025.07</v>
      </c>
      <c r="B388" s="188" t="e">
        <v>#N/A</v>
      </c>
      <c r="C388" s="189" t="e">
        <v>#N/A</v>
      </c>
      <c r="D388" s="189" t="e">
        <v>#N/A</v>
      </c>
      <c r="E388" s="181" t="e">
        <v>#N/A</v>
      </c>
      <c r="F388" s="182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 x14ac:dyDescent="0.2">
      <c r="A389" s="127">
        <v>2025.08</v>
      </c>
      <c r="B389" s="188" t="e">
        <v>#N/A</v>
      </c>
      <c r="C389" s="189" t="e">
        <v>#N/A</v>
      </c>
      <c r="D389" s="189" t="e">
        <v>#N/A</v>
      </c>
      <c r="E389" s="181" t="e">
        <v>#N/A</v>
      </c>
      <c r="F389" s="182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 x14ac:dyDescent="0.2">
      <c r="A390" s="127">
        <v>2025.09</v>
      </c>
      <c r="B390" s="188" t="e">
        <v>#N/A</v>
      </c>
      <c r="C390" s="189" t="e">
        <v>#N/A</v>
      </c>
      <c r="D390" s="189" t="e">
        <v>#N/A</v>
      </c>
      <c r="E390" s="181" t="e">
        <v>#N/A</v>
      </c>
      <c r="F390" s="182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 x14ac:dyDescent="0.2">
      <c r="A391" s="127">
        <v>2025.1</v>
      </c>
      <c r="B391" s="188" t="e">
        <v>#N/A</v>
      </c>
      <c r="C391" s="189" t="e">
        <v>#N/A</v>
      </c>
      <c r="D391" s="189" t="e">
        <v>#N/A</v>
      </c>
      <c r="E391" s="181" t="e">
        <v>#N/A</v>
      </c>
      <c r="F391" s="182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 x14ac:dyDescent="0.2">
      <c r="A392" s="127">
        <v>2025.11</v>
      </c>
      <c r="B392" s="188" t="e">
        <v>#N/A</v>
      </c>
      <c r="C392" s="189" t="e">
        <v>#N/A</v>
      </c>
      <c r="D392" s="189" t="e">
        <v>#N/A</v>
      </c>
      <c r="E392" s="181" t="e">
        <v>#N/A</v>
      </c>
      <c r="F392" s="182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 x14ac:dyDescent="0.2">
      <c r="A393" s="127">
        <v>2025.12</v>
      </c>
      <c r="B393" s="188" t="e">
        <v>#N/A</v>
      </c>
      <c r="C393" s="189" t="e">
        <v>#N/A</v>
      </c>
      <c r="D393" s="189" t="e">
        <v>#N/A</v>
      </c>
      <c r="E393" s="181" t="e">
        <v>#N/A</v>
      </c>
      <c r="F393" s="182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 x14ac:dyDescent="0.2">
      <c r="A394" s="127">
        <v>2026.01</v>
      </c>
      <c r="B394" s="188" t="e">
        <v>#N/A</v>
      </c>
      <c r="C394" s="189" t="e">
        <v>#N/A</v>
      </c>
      <c r="D394" s="189" t="e">
        <v>#N/A</v>
      </c>
      <c r="E394" s="181" t="e">
        <v>#N/A</v>
      </c>
      <c r="F394" s="182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 x14ac:dyDescent="0.2">
      <c r="A395" s="127">
        <v>2026.02</v>
      </c>
      <c r="B395" s="188" t="e">
        <v>#N/A</v>
      </c>
      <c r="C395" s="189" t="e">
        <v>#N/A</v>
      </c>
      <c r="D395" s="189" t="e">
        <v>#N/A</v>
      </c>
      <c r="E395" s="181" t="e">
        <v>#N/A</v>
      </c>
      <c r="F395" s="182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 x14ac:dyDescent="0.2">
      <c r="A396" s="127">
        <v>2026.03</v>
      </c>
      <c r="B396" s="188" t="e">
        <v>#N/A</v>
      </c>
      <c r="C396" s="189" t="e">
        <v>#N/A</v>
      </c>
      <c r="D396" s="189" t="e">
        <v>#N/A</v>
      </c>
      <c r="E396" s="181" t="e">
        <v>#N/A</v>
      </c>
      <c r="F396" s="182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 x14ac:dyDescent="0.2">
      <c r="A397" s="127">
        <v>2026.04</v>
      </c>
      <c r="B397" s="188" t="e">
        <v>#N/A</v>
      </c>
      <c r="C397" s="189" t="e">
        <v>#N/A</v>
      </c>
      <c r="D397" s="189" t="e">
        <v>#N/A</v>
      </c>
      <c r="E397" s="181" t="e">
        <v>#N/A</v>
      </c>
      <c r="F397" s="182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 x14ac:dyDescent="0.2">
      <c r="A398" s="127">
        <v>2026.05</v>
      </c>
      <c r="B398" s="188" t="e">
        <v>#N/A</v>
      </c>
      <c r="C398" s="189" t="e">
        <v>#N/A</v>
      </c>
      <c r="D398" s="189" t="e">
        <v>#N/A</v>
      </c>
      <c r="E398" s="181" t="e">
        <v>#N/A</v>
      </c>
      <c r="F398" s="182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 x14ac:dyDescent="0.2">
      <c r="A399" s="127">
        <v>2026.06</v>
      </c>
      <c r="B399" s="188" t="e">
        <v>#N/A</v>
      </c>
      <c r="C399" s="189" t="e">
        <v>#N/A</v>
      </c>
      <c r="D399" s="189" t="e">
        <v>#N/A</v>
      </c>
      <c r="E399" s="181" t="e">
        <v>#N/A</v>
      </c>
      <c r="F399" s="182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 x14ac:dyDescent="0.2">
      <c r="A400" s="127">
        <v>2026.07</v>
      </c>
      <c r="B400" s="188" t="e">
        <v>#N/A</v>
      </c>
      <c r="C400" s="189" t="e">
        <v>#N/A</v>
      </c>
      <c r="D400" s="189" t="e">
        <v>#N/A</v>
      </c>
      <c r="E400" s="181" t="e">
        <v>#N/A</v>
      </c>
      <c r="F400" s="182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 x14ac:dyDescent="0.2">
      <c r="A401" s="127">
        <v>2026.08</v>
      </c>
      <c r="B401" s="188" t="e">
        <v>#N/A</v>
      </c>
      <c r="C401" s="189" t="e">
        <v>#N/A</v>
      </c>
      <c r="D401" s="189" t="e">
        <v>#N/A</v>
      </c>
      <c r="E401" s="181" t="e">
        <v>#N/A</v>
      </c>
      <c r="F401" s="182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 x14ac:dyDescent="0.2">
      <c r="A402" s="127">
        <v>2026.09</v>
      </c>
      <c r="B402" s="188" t="e">
        <v>#N/A</v>
      </c>
      <c r="C402" s="189" t="e">
        <v>#N/A</v>
      </c>
      <c r="D402" s="189" t="e">
        <v>#N/A</v>
      </c>
      <c r="E402" s="181" t="e">
        <v>#N/A</v>
      </c>
      <c r="F402" s="182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 x14ac:dyDescent="0.2">
      <c r="A403" s="127">
        <v>2026.1</v>
      </c>
      <c r="B403" s="188" t="e">
        <v>#N/A</v>
      </c>
      <c r="C403" s="189" t="e">
        <v>#N/A</v>
      </c>
      <c r="D403" s="189" t="e">
        <v>#N/A</v>
      </c>
      <c r="E403" s="181" t="e">
        <v>#N/A</v>
      </c>
      <c r="F403" s="182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 x14ac:dyDescent="0.2">
      <c r="A404" s="127">
        <v>2026.11</v>
      </c>
      <c r="B404" s="188" t="e">
        <v>#N/A</v>
      </c>
      <c r="C404" s="189" t="e">
        <v>#N/A</v>
      </c>
      <c r="D404" s="189" t="e">
        <v>#N/A</v>
      </c>
      <c r="E404" s="181" t="e">
        <v>#N/A</v>
      </c>
      <c r="F404" s="182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 x14ac:dyDescent="0.2">
      <c r="A405" s="127">
        <v>2026.12</v>
      </c>
      <c r="B405" s="188" t="e">
        <v>#N/A</v>
      </c>
      <c r="C405" s="189" t="e">
        <v>#N/A</v>
      </c>
      <c r="D405" s="189" t="e">
        <v>#N/A</v>
      </c>
      <c r="E405" s="181" t="e">
        <v>#N/A</v>
      </c>
      <c r="F405" s="182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 x14ac:dyDescent="0.2">
      <c r="A406" s="127">
        <v>2027.01</v>
      </c>
      <c r="B406" s="188" t="e">
        <v>#N/A</v>
      </c>
      <c r="C406" s="189" t="e">
        <v>#N/A</v>
      </c>
      <c r="D406" s="189" t="e">
        <v>#N/A</v>
      </c>
      <c r="E406" s="181" t="e">
        <v>#N/A</v>
      </c>
      <c r="F406" s="182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 x14ac:dyDescent="0.2">
      <c r="A407" s="127">
        <v>2027.02</v>
      </c>
      <c r="B407" s="188" t="e">
        <v>#N/A</v>
      </c>
      <c r="C407" s="189" t="e">
        <v>#N/A</v>
      </c>
      <c r="D407" s="189" t="e">
        <v>#N/A</v>
      </c>
      <c r="E407" s="181" t="e">
        <v>#N/A</v>
      </c>
      <c r="F407" s="182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 x14ac:dyDescent="0.2">
      <c r="A408" s="127">
        <v>2027.03</v>
      </c>
      <c r="B408" s="188" t="e">
        <v>#N/A</v>
      </c>
      <c r="C408" s="189" t="e">
        <v>#N/A</v>
      </c>
      <c r="D408" s="189" t="e">
        <v>#N/A</v>
      </c>
      <c r="E408" s="181" t="e">
        <v>#N/A</v>
      </c>
      <c r="F408" s="182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 x14ac:dyDescent="0.2">
      <c r="A409" s="127">
        <v>2027.04</v>
      </c>
      <c r="B409" s="188" t="e">
        <v>#N/A</v>
      </c>
      <c r="C409" s="189" t="e">
        <v>#N/A</v>
      </c>
      <c r="D409" s="189" t="e">
        <v>#N/A</v>
      </c>
      <c r="E409" s="181" t="e">
        <v>#N/A</v>
      </c>
      <c r="F409" s="182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 x14ac:dyDescent="0.2">
      <c r="A410" s="127">
        <v>2027.05</v>
      </c>
      <c r="B410" s="188" t="e">
        <v>#N/A</v>
      </c>
      <c r="C410" s="189" t="e">
        <v>#N/A</v>
      </c>
      <c r="D410" s="189" t="e">
        <v>#N/A</v>
      </c>
      <c r="E410" s="181" t="e">
        <v>#N/A</v>
      </c>
      <c r="F410" s="182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 x14ac:dyDescent="0.2">
      <c r="A411" s="127">
        <v>2027.06</v>
      </c>
      <c r="B411" s="188" t="e">
        <v>#N/A</v>
      </c>
      <c r="C411" s="189" t="e">
        <v>#N/A</v>
      </c>
      <c r="D411" s="189" t="e">
        <v>#N/A</v>
      </c>
      <c r="E411" s="181" t="e">
        <v>#N/A</v>
      </c>
      <c r="F411" s="182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 x14ac:dyDescent="0.2">
      <c r="A412" s="127">
        <v>2027.07</v>
      </c>
      <c r="B412" s="188" t="e">
        <v>#N/A</v>
      </c>
      <c r="C412" s="189" t="e">
        <v>#N/A</v>
      </c>
      <c r="D412" s="189" t="e">
        <v>#N/A</v>
      </c>
      <c r="E412" s="181" t="e">
        <v>#N/A</v>
      </c>
      <c r="F412" s="182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 x14ac:dyDescent="0.2">
      <c r="A413" s="127">
        <v>2027.08</v>
      </c>
      <c r="B413" s="188" t="e">
        <v>#N/A</v>
      </c>
      <c r="C413" s="189" t="e">
        <v>#N/A</v>
      </c>
      <c r="D413" s="189" t="e">
        <v>#N/A</v>
      </c>
      <c r="E413" s="181" t="e">
        <v>#N/A</v>
      </c>
      <c r="F413" s="182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 x14ac:dyDescent="0.2">
      <c r="A414" s="127">
        <v>2027.09</v>
      </c>
      <c r="B414" s="188" t="e">
        <v>#N/A</v>
      </c>
      <c r="C414" s="189" t="e">
        <v>#N/A</v>
      </c>
      <c r="D414" s="189" t="e">
        <v>#N/A</v>
      </c>
      <c r="E414" s="181" t="e">
        <v>#N/A</v>
      </c>
      <c r="F414" s="182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 x14ac:dyDescent="0.2">
      <c r="A415" s="127">
        <v>2027.1</v>
      </c>
      <c r="B415" s="188" t="e">
        <v>#N/A</v>
      </c>
      <c r="C415" s="189" t="e">
        <v>#N/A</v>
      </c>
      <c r="D415" s="189" t="e">
        <v>#N/A</v>
      </c>
      <c r="E415" s="181" t="e">
        <v>#N/A</v>
      </c>
      <c r="F415" s="182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 x14ac:dyDescent="0.2">
      <c r="A416" s="127">
        <v>2027.11</v>
      </c>
      <c r="B416" s="188" t="e">
        <v>#N/A</v>
      </c>
      <c r="C416" s="189" t="e">
        <v>#N/A</v>
      </c>
      <c r="D416" s="189" t="e">
        <v>#N/A</v>
      </c>
      <c r="E416" s="181" t="e">
        <v>#N/A</v>
      </c>
      <c r="F416" s="182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 x14ac:dyDescent="0.2">
      <c r="A417" s="127">
        <v>2027.12</v>
      </c>
      <c r="B417" s="188" t="e">
        <v>#N/A</v>
      </c>
      <c r="C417" s="189" t="e">
        <v>#N/A</v>
      </c>
      <c r="D417" s="189" t="e">
        <v>#N/A</v>
      </c>
      <c r="E417" s="181" t="e">
        <v>#N/A</v>
      </c>
      <c r="F417" s="182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 x14ac:dyDescent="0.2">
      <c r="A418" s="127">
        <v>2028.01</v>
      </c>
      <c r="B418" s="188" t="e">
        <v>#N/A</v>
      </c>
      <c r="C418" s="189" t="e">
        <v>#N/A</v>
      </c>
      <c r="D418" s="189" t="e">
        <v>#N/A</v>
      </c>
      <c r="E418" s="181" t="e">
        <v>#N/A</v>
      </c>
      <c r="F418" s="182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 x14ac:dyDescent="0.2">
      <c r="A419" s="127">
        <v>2028.02</v>
      </c>
      <c r="B419" s="188" t="e">
        <v>#N/A</v>
      </c>
      <c r="C419" s="189" t="e">
        <v>#N/A</v>
      </c>
      <c r="D419" s="189" t="e">
        <v>#N/A</v>
      </c>
      <c r="E419" s="181" t="e">
        <v>#N/A</v>
      </c>
      <c r="F419" s="182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 x14ac:dyDescent="0.2">
      <c r="A420" s="127">
        <v>2028.03</v>
      </c>
      <c r="B420" s="188" t="e">
        <v>#N/A</v>
      </c>
      <c r="C420" s="189" t="e">
        <v>#N/A</v>
      </c>
      <c r="D420" s="189" t="e">
        <v>#N/A</v>
      </c>
      <c r="E420" s="181" t="e">
        <v>#N/A</v>
      </c>
      <c r="F420" s="182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 x14ac:dyDescent="0.2">
      <c r="A421" s="127">
        <v>2028.04</v>
      </c>
      <c r="B421" s="188" t="e">
        <v>#N/A</v>
      </c>
      <c r="C421" s="189" t="e">
        <v>#N/A</v>
      </c>
      <c r="D421" s="189" t="e">
        <v>#N/A</v>
      </c>
      <c r="E421" s="181" t="e">
        <v>#N/A</v>
      </c>
      <c r="F421" s="182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 x14ac:dyDescent="0.2">
      <c r="A422" s="127">
        <v>2028.05</v>
      </c>
      <c r="B422" s="188" t="e">
        <v>#N/A</v>
      </c>
      <c r="C422" s="189" t="e">
        <v>#N/A</v>
      </c>
      <c r="D422" s="189" t="e">
        <v>#N/A</v>
      </c>
      <c r="E422" s="181" t="e">
        <v>#N/A</v>
      </c>
      <c r="F422" s="182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 x14ac:dyDescent="0.2">
      <c r="A423" s="127">
        <v>2028.06</v>
      </c>
      <c r="B423" s="188" t="e">
        <v>#N/A</v>
      </c>
      <c r="C423" s="189" t="e">
        <v>#N/A</v>
      </c>
      <c r="D423" s="189" t="e">
        <v>#N/A</v>
      </c>
      <c r="E423" s="181" t="e">
        <v>#N/A</v>
      </c>
      <c r="F423" s="182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 x14ac:dyDescent="0.2">
      <c r="A424" s="127">
        <v>2028.07</v>
      </c>
      <c r="B424" s="188" t="e">
        <v>#N/A</v>
      </c>
      <c r="C424" s="189" t="e">
        <v>#N/A</v>
      </c>
      <c r="D424" s="189" t="e">
        <v>#N/A</v>
      </c>
      <c r="E424" s="181" t="e">
        <v>#N/A</v>
      </c>
      <c r="F424" s="182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 x14ac:dyDescent="0.2">
      <c r="A425" s="127">
        <v>2028.08</v>
      </c>
      <c r="B425" s="188" t="e">
        <v>#N/A</v>
      </c>
      <c r="C425" s="189" t="e">
        <v>#N/A</v>
      </c>
      <c r="D425" s="189" t="e">
        <v>#N/A</v>
      </c>
      <c r="E425" s="181" t="e">
        <v>#N/A</v>
      </c>
      <c r="F425" s="182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 x14ac:dyDescent="0.2">
      <c r="A426" s="127">
        <v>2028.09</v>
      </c>
      <c r="B426" s="188" t="e">
        <v>#N/A</v>
      </c>
      <c r="C426" s="189" t="e">
        <v>#N/A</v>
      </c>
      <c r="D426" s="189" t="e">
        <v>#N/A</v>
      </c>
      <c r="E426" s="181" t="e">
        <v>#N/A</v>
      </c>
      <c r="F426" s="182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 x14ac:dyDescent="0.2">
      <c r="A427" s="127">
        <v>2028.1</v>
      </c>
      <c r="B427" s="188" t="e">
        <v>#N/A</v>
      </c>
      <c r="C427" s="189" t="e">
        <v>#N/A</v>
      </c>
      <c r="D427" s="189" t="e">
        <v>#N/A</v>
      </c>
      <c r="E427" s="181" t="e">
        <v>#N/A</v>
      </c>
      <c r="F427" s="182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 x14ac:dyDescent="0.2">
      <c r="A428" s="127">
        <v>2028.11</v>
      </c>
      <c r="B428" s="188" t="e">
        <v>#N/A</v>
      </c>
      <c r="C428" s="189" t="e">
        <v>#N/A</v>
      </c>
      <c r="D428" s="189" t="e">
        <v>#N/A</v>
      </c>
      <c r="E428" s="181" t="e">
        <v>#N/A</v>
      </c>
      <c r="F428" s="182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 x14ac:dyDescent="0.2">
      <c r="A429" s="127">
        <v>2028.12</v>
      </c>
      <c r="B429" s="188" t="e">
        <v>#N/A</v>
      </c>
      <c r="C429" s="189" t="e">
        <v>#N/A</v>
      </c>
      <c r="D429" s="189" t="e">
        <v>#N/A</v>
      </c>
      <c r="E429" s="181" t="e">
        <v>#N/A</v>
      </c>
      <c r="F429" s="182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 x14ac:dyDescent="0.2">
      <c r="A430" s="127">
        <v>2029.01</v>
      </c>
      <c r="B430" s="188" t="e">
        <v>#N/A</v>
      </c>
      <c r="C430" s="189" t="e">
        <v>#N/A</v>
      </c>
      <c r="D430" s="189" t="e">
        <v>#N/A</v>
      </c>
      <c r="E430" s="181" t="e">
        <v>#N/A</v>
      </c>
      <c r="F430" s="182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 x14ac:dyDescent="0.2">
      <c r="A431" s="127">
        <v>2029.02</v>
      </c>
      <c r="B431" s="188" t="e">
        <v>#N/A</v>
      </c>
      <c r="C431" s="189" t="e">
        <v>#N/A</v>
      </c>
      <c r="D431" s="189" t="e">
        <v>#N/A</v>
      </c>
      <c r="E431" s="181" t="e">
        <v>#N/A</v>
      </c>
      <c r="F431" s="182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 x14ac:dyDescent="0.2">
      <c r="A432" s="127">
        <v>2029.03</v>
      </c>
      <c r="B432" s="188" t="e">
        <v>#N/A</v>
      </c>
      <c r="C432" s="189" t="e">
        <v>#N/A</v>
      </c>
      <c r="D432" s="189" t="e">
        <v>#N/A</v>
      </c>
      <c r="E432" s="181" t="e">
        <v>#N/A</v>
      </c>
      <c r="F432" s="182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 x14ac:dyDescent="0.2">
      <c r="A433" s="127">
        <v>2029.04</v>
      </c>
      <c r="B433" s="188" t="e">
        <v>#N/A</v>
      </c>
      <c r="C433" s="189" t="e">
        <v>#N/A</v>
      </c>
      <c r="D433" s="189" t="e">
        <v>#N/A</v>
      </c>
      <c r="E433" s="181" t="e">
        <v>#N/A</v>
      </c>
      <c r="F433" s="182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 x14ac:dyDescent="0.2">
      <c r="A434" s="127">
        <v>2029.05</v>
      </c>
      <c r="B434" s="188" t="e">
        <v>#N/A</v>
      </c>
      <c r="C434" s="189" t="e">
        <v>#N/A</v>
      </c>
      <c r="D434" s="189" t="e">
        <v>#N/A</v>
      </c>
      <c r="E434" s="181" t="e">
        <v>#N/A</v>
      </c>
      <c r="F434" s="182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 x14ac:dyDescent="0.2">
      <c r="A435" s="127">
        <v>2029.06</v>
      </c>
      <c r="B435" s="188" t="e">
        <v>#N/A</v>
      </c>
      <c r="C435" s="189" t="e">
        <v>#N/A</v>
      </c>
      <c r="D435" s="189" t="e">
        <v>#N/A</v>
      </c>
      <c r="E435" s="181" t="e">
        <v>#N/A</v>
      </c>
      <c r="F435" s="182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 x14ac:dyDescent="0.2">
      <c r="A436" s="127">
        <v>2029.07</v>
      </c>
      <c r="B436" s="188" t="e">
        <v>#N/A</v>
      </c>
      <c r="C436" s="189" t="e">
        <v>#N/A</v>
      </c>
      <c r="D436" s="189" t="e">
        <v>#N/A</v>
      </c>
      <c r="E436" s="181" t="e">
        <v>#N/A</v>
      </c>
      <c r="F436" s="182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 x14ac:dyDescent="0.2">
      <c r="A437" s="127">
        <v>2029.08</v>
      </c>
      <c r="B437" s="188" t="e">
        <v>#N/A</v>
      </c>
      <c r="C437" s="189" t="e">
        <v>#N/A</v>
      </c>
      <c r="D437" s="189" t="e">
        <v>#N/A</v>
      </c>
      <c r="E437" s="181" t="e">
        <v>#N/A</v>
      </c>
      <c r="F437" s="182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 x14ac:dyDescent="0.2">
      <c r="A438" s="127">
        <v>2029.09</v>
      </c>
      <c r="B438" s="188" t="e">
        <v>#N/A</v>
      </c>
      <c r="C438" s="189" t="e">
        <v>#N/A</v>
      </c>
      <c r="D438" s="189" t="e">
        <v>#N/A</v>
      </c>
      <c r="E438" s="181" t="e">
        <v>#N/A</v>
      </c>
      <c r="F438" s="182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 x14ac:dyDescent="0.2">
      <c r="A439" s="127">
        <v>2029.1</v>
      </c>
      <c r="B439" s="188" t="e">
        <v>#N/A</v>
      </c>
      <c r="C439" s="189" t="e">
        <v>#N/A</v>
      </c>
      <c r="D439" s="189" t="e">
        <v>#N/A</v>
      </c>
      <c r="E439" s="181" t="e">
        <v>#N/A</v>
      </c>
      <c r="F439" s="182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 x14ac:dyDescent="0.2">
      <c r="A440" s="127">
        <v>2029.11</v>
      </c>
      <c r="B440" s="188" t="e">
        <v>#N/A</v>
      </c>
      <c r="C440" s="189" t="e">
        <v>#N/A</v>
      </c>
      <c r="D440" s="189" t="e">
        <v>#N/A</v>
      </c>
      <c r="E440" s="181" t="e">
        <v>#N/A</v>
      </c>
      <c r="F440" s="182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 x14ac:dyDescent="0.2">
      <c r="A441" s="127">
        <v>2029.12</v>
      </c>
      <c r="B441" s="188" t="e">
        <v>#N/A</v>
      </c>
      <c r="C441" s="189" t="e">
        <v>#N/A</v>
      </c>
      <c r="D441" s="189" t="e">
        <v>#N/A</v>
      </c>
      <c r="E441" s="181" t="e">
        <v>#N/A</v>
      </c>
      <c r="F441" s="182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 x14ac:dyDescent="0.2">
      <c r="A442" s="127">
        <v>2030.01</v>
      </c>
      <c r="B442" s="188" t="e">
        <v>#N/A</v>
      </c>
      <c r="C442" s="189" t="e">
        <v>#N/A</v>
      </c>
      <c r="D442" s="189" t="e">
        <v>#N/A</v>
      </c>
      <c r="E442" s="181" t="e">
        <v>#N/A</v>
      </c>
      <c r="F442" s="182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 x14ac:dyDescent="0.2">
      <c r="A443" s="127">
        <v>2030.02</v>
      </c>
      <c r="B443" s="188" t="e">
        <v>#N/A</v>
      </c>
      <c r="C443" s="189" t="e">
        <v>#N/A</v>
      </c>
      <c r="D443" s="189" t="e">
        <v>#N/A</v>
      </c>
      <c r="E443" s="181" t="e">
        <v>#N/A</v>
      </c>
      <c r="F443" s="182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 x14ac:dyDescent="0.2">
      <c r="A444" s="127">
        <v>2030.03</v>
      </c>
      <c r="B444" s="188" t="e">
        <v>#N/A</v>
      </c>
      <c r="C444" s="189" t="e">
        <v>#N/A</v>
      </c>
      <c r="D444" s="189" t="e">
        <v>#N/A</v>
      </c>
      <c r="E444" s="181" t="e">
        <v>#N/A</v>
      </c>
      <c r="F444" s="182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 x14ac:dyDescent="0.2">
      <c r="A445" s="127">
        <v>2030.04</v>
      </c>
      <c r="B445" s="188" t="e">
        <v>#N/A</v>
      </c>
      <c r="C445" s="189" t="e">
        <v>#N/A</v>
      </c>
      <c r="D445" s="189" t="e">
        <v>#N/A</v>
      </c>
      <c r="E445" s="181" t="e">
        <v>#N/A</v>
      </c>
      <c r="F445" s="182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 x14ac:dyDescent="0.2">
      <c r="A446" s="127">
        <v>2030.05</v>
      </c>
      <c r="B446" s="188" t="e">
        <v>#N/A</v>
      </c>
      <c r="C446" s="189" t="e">
        <v>#N/A</v>
      </c>
      <c r="D446" s="189" t="e">
        <v>#N/A</v>
      </c>
      <c r="E446" s="181" t="e">
        <v>#N/A</v>
      </c>
      <c r="F446" s="182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 x14ac:dyDescent="0.2">
      <c r="A447" s="127">
        <v>2030.06</v>
      </c>
      <c r="B447" s="188" t="e">
        <v>#N/A</v>
      </c>
      <c r="C447" s="189" t="e">
        <v>#N/A</v>
      </c>
      <c r="D447" s="189" t="e">
        <v>#N/A</v>
      </c>
      <c r="E447" s="181" t="e">
        <v>#N/A</v>
      </c>
      <c r="F447" s="182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 x14ac:dyDescent="0.2">
      <c r="A448" s="127">
        <v>2030.07</v>
      </c>
      <c r="B448" s="188" t="e">
        <v>#N/A</v>
      </c>
      <c r="C448" s="189" t="e">
        <v>#N/A</v>
      </c>
      <c r="D448" s="189" t="e">
        <v>#N/A</v>
      </c>
      <c r="E448" s="181" t="e">
        <v>#N/A</v>
      </c>
      <c r="F448" s="182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 x14ac:dyDescent="0.2">
      <c r="A449" s="127">
        <v>2030.08</v>
      </c>
      <c r="B449" s="188" t="e">
        <v>#N/A</v>
      </c>
      <c r="C449" s="189" t="e">
        <v>#N/A</v>
      </c>
      <c r="D449" s="189" t="e">
        <v>#N/A</v>
      </c>
      <c r="E449" s="181" t="e">
        <v>#N/A</v>
      </c>
      <c r="F449" s="182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 x14ac:dyDescent="0.2">
      <c r="A450" s="127">
        <v>2030.09</v>
      </c>
      <c r="B450" s="188" t="e">
        <v>#N/A</v>
      </c>
      <c r="C450" s="189" t="e">
        <v>#N/A</v>
      </c>
      <c r="D450" s="189" t="e">
        <v>#N/A</v>
      </c>
      <c r="E450" s="181" t="e">
        <v>#N/A</v>
      </c>
      <c r="F450" s="182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 x14ac:dyDescent="0.2">
      <c r="A451" s="127">
        <v>2030.1</v>
      </c>
      <c r="B451" s="188" t="e">
        <v>#N/A</v>
      </c>
      <c r="C451" s="189" t="e">
        <v>#N/A</v>
      </c>
      <c r="D451" s="189" t="e">
        <v>#N/A</v>
      </c>
      <c r="E451" s="181" t="e">
        <v>#N/A</v>
      </c>
      <c r="F451" s="182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 x14ac:dyDescent="0.2">
      <c r="A452" s="127">
        <v>2030.11</v>
      </c>
      <c r="B452" s="188" t="e">
        <v>#N/A</v>
      </c>
      <c r="C452" s="189" t="e">
        <v>#N/A</v>
      </c>
      <c r="D452" s="189" t="e">
        <v>#N/A</v>
      </c>
      <c r="E452" s="181" t="e">
        <v>#N/A</v>
      </c>
      <c r="F452" s="182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 x14ac:dyDescent="0.2">
      <c r="A453" s="127">
        <v>2030.12</v>
      </c>
      <c r="B453" s="188" t="e">
        <v>#N/A</v>
      </c>
      <c r="C453" s="189" t="e">
        <v>#N/A</v>
      </c>
      <c r="D453" s="189" t="e">
        <v>#N/A</v>
      </c>
      <c r="E453" s="181" t="e">
        <v>#N/A</v>
      </c>
      <c r="F453" s="182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 x14ac:dyDescent="0.2">
      <c r="A454" s="147"/>
      <c r="B454" s="147"/>
      <c r="C454" s="147"/>
      <c r="D454" s="147"/>
      <c r="E454" s="147"/>
      <c r="F454" s="182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 x14ac:dyDescent="0.2">
      <c r="A455" s="147"/>
      <c r="B455" s="147"/>
      <c r="C455" s="147"/>
      <c r="D455" s="147"/>
      <c r="E455" s="147"/>
      <c r="F455" s="182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 x14ac:dyDescent="0.2">
      <c r="A456" s="147"/>
      <c r="B456" s="147"/>
      <c r="C456" s="147"/>
      <c r="D456" s="147"/>
      <c r="E456" s="147"/>
      <c r="F456" s="182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 x14ac:dyDescent="0.2">
      <c r="A457" s="147"/>
      <c r="B457" s="147"/>
      <c r="C457" s="147"/>
      <c r="D457" s="147"/>
      <c r="E457" s="147"/>
      <c r="F457" s="182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 x14ac:dyDescent="0.2">
      <c r="A458" s="147"/>
      <c r="B458" s="147"/>
      <c r="C458" s="147"/>
      <c r="D458" s="147"/>
      <c r="E458" s="147"/>
      <c r="F458" s="182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 x14ac:dyDescent="0.2">
      <c r="A459" s="147"/>
      <c r="B459" s="147"/>
      <c r="C459" s="147"/>
      <c r="D459" s="147"/>
      <c r="E459" s="147"/>
      <c r="F459" s="182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 x14ac:dyDescent="0.2">
      <c r="A460" s="147"/>
      <c r="B460" s="147"/>
      <c r="C460" s="147"/>
      <c r="D460" s="147"/>
      <c r="E460" s="147"/>
      <c r="F460" s="182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 x14ac:dyDescent="0.2">
      <c r="A461" s="147"/>
      <c r="B461" s="147"/>
      <c r="C461" s="147"/>
      <c r="D461" s="147"/>
      <c r="E461" s="147"/>
      <c r="F461" s="182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 x14ac:dyDescent="0.2">
      <c r="A462" s="147"/>
      <c r="B462" s="147"/>
      <c r="C462" s="147"/>
      <c r="D462" s="147"/>
      <c r="E462" s="147"/>
      <c r="F462" s="182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 x14ac:dyDescent="0.2">
      <c r="A463" s="147"/>
      <c r="B463" s="147"/>
      <c r="C463" s="147"/>
      <c r="D463" s="147"/>
      <c r="E463" s="147"/>
      <c r="F463" s="182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 x14ac:dyDescent="0.2">
      <c r="A464" s="147"/>
      <c r="B464" s="147"/>
      <c r="C464" s="147"/>
      <c r="D464" s="147"/>
      <c r="E464" s="147"/>
      <c r="F464" s="182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 x14ac:dyDescent="0.2">
      <c r="A465" s="147"/>
      <c r="B465" s="147"/>
      <c r="C465" s="147"/>
      <c r="D465" s="147"/>
      <c r="E465" s="147"/>
      <c r="F465" s="182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 x14ac:dyDescent="0.2">
      <c r="A466" s="147"/>
      <c r="B466" s="147"/>
      <c r="C466" s="147"/>
      <c r="D466" s="147"/>
      <c r="E466" s="147"/>
      <c r="F466" s="182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 x14ac:dyDescent="0.2">
      <c r="A467" s="147"/>
      <c r="B467" s="147"/>
      <c r="C467" s="147"/>
      <c r="D467" s="147"/>
      <c r="E467" s="147"/>
      <c r="F467" s="182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 x14ac:dyDescent="0.2">
      <c r="A468" s="147"/>
      <c r="B468" s="147"/>
      <c r="C468" s="147"/>
      <c r="D468" s="147"/>
      <c r="E468" s="147"/>
      <c r="F468" s="182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 x14ac:dyDescent="0.2">
      <c r="A469" s="147"/>
      <c r="B469" s="147"/>
      <c r="C469" s="147"/>
      <c r="D469" s="147"/>
      <c r="E469" s="147"/>
      <c r="F469" s="182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 x14ac:dyDescent="0.2">
      <c r="A470" s="147"/>
      <c r="B470" s="147"/>
      <c r="C470" s="147"/>
      <c r="D470" s="147"/>
      <c r="E470" s="147"/>
      <c r="F470" s="182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 x14ac:dyDescent="0.2">
      <c r="A471" s="147"/>
      <c r="B471" s="147"/>
      <c r="C471" s="147"/>
      <c r="D471" s="147"/>
      <c r="E471" s="147"/>
      <c r="F471" s="182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 x14ac:dyDescent="0.2">
      <c r="A472" s="147"/>
      <c r="B472" s="147"/>
      <c r="C472" s="147"/>
      <c r="D472" s="147"/>
      <c r="E472" s="147"/>
      <c r="F472" s="182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 x14ac:dyDescent="0.2">
      <c r="A473" s="147"/>
      <c r="B473" s="147"/>
      <c r="C473" s="147"/>
      <c r="D473" s="147"/>
      <c r="E473" s="147"/>
      <c r="F473" s="182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 x14ac:dyDescent="0.2">
      <c r="A474" s="147"/>
      <c r="B474" s="147"/>
      <c r="C474" s="147"/>
      <c r="D474" s="147"/>
      <c r="E474" s="147"/>
      <c r="F474" s="182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 x14ac:dyDescent="0.2">
      <c r="A475" s="147"/>
      <c r="B475" s="147"/>
      <c r="C475" s="147"/>
      <c r="D475" s="147"/>
      <c r="E475" s="147"/>
      <c r="F475" s="182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 x14ac:dyDescent="0.2">
      <c r="A476" s="147"/>
      <c r="B476" s="147"/>
      <c r="C476" s="147"/>
      <c r="D476" s="147"/>
      <c r="E476" s="147"/>
      <c r="F476" s="182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 x14ac:dyDescent="0.2">
      <c r="A477" s="147"/>
      <c r="B477" s="147"/>
      <c r="C477" s="147"/>
      <c r="D477" s="147"/>
      <c r="E477" s="147"/>
      <c r="F477" s="182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 x14ac:dyDescent="0.2">
      <c r="A478" s="147"/>
      <c r="B478" s="147"/>
      <c r="C478" s="147"/>
      <c r="D478" s="147"/>
      <c r="E478" s="147"/>
      <c r="F478" s="182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 x14ac:dyDescent="0.2">
      <c r="A479" s="147"/>
      <c r="B479" s="147"/>
      <c r="C479" s="147"/>
      <c r="D479" s="147"/>
      <c r="E479" s="147"/>
      <c r="F479" s="182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 x14ac:dyDescent="0.2">
      <c r="A480" s="147"/>
      <c r="B480" s="147"/>
      <c r="C480" s="147"/>
      <c r="D480" s="147"/>
      <c r="E480" s="147"/>
      <c r="F480" s="182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 x14ac:dyDescent="0.2">
      <c r="A481" s="147"/>
      <c r="B481" s="147"/>
      <c r="C481" s="147"/>
      <c r="D481" s="147"/>
      <c r="E481" s="147"/>
      <c r="F481" s="182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 x14ac:dyDescent="0.2">
      <c r="A482" s="147"/>
      <c r="B482" s="147"/>
      <c r="C482" s="147"/>
      <c r="D482" s="147"/>
      <c r="E482" s="147"/>
      <c r="F482" s="182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 x14ac:dyDescent="0.2">
      <c r="A483" s="147"/>
      <c r="B483" s="147"/>
      <c r="C483" s="147"/>
      <c r="D483" s="147"/>
      <c r="E483" s="147"/>
      <c r="F483" s="182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 x14ac:dyDescent="0.2">
      <c r="A484" s="147"/>
      <c r="B484" s="147"/>
      <c r="C484" s="147"/>
      <c r="D484" s="147"/>
      <c r="E484" s="147"/>
      <c r="F484" s="182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 x14ac:dyDescent="0.2">
      <c r="A485" s="147"/>
      <c r="B485" s="147"/>
      <c r="C485" s="147"/>
      <c r="D485" s="147"/>
      <c r="E485" s="147"/>
      <c r="F485" s="182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 x14ac:dyDescent="0.2">
      <c r="A486" s="147"/>
      <c r="B486" s="147"/>
      <c r="C486" s="147"/>
      <c r="D486" s="147"/>
      <c r="E486" s="147"/>
      <c r="F486" s="182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 x14ac:dyDescent="0.2">
      <c r="A487" s="147"/>
      <c r="B487" s="147"/>
      <c r="C487" s="147"/>
      <c r="D487" s="147"/>
      <c r="E487" s="147"/>
      <c r="F487" s="182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 x14ac:dyDescent="0.2">
      <c r="A488" s="147"/>
      <c r="B488" s="147"/>
      <c r="C488" s="147"/>
      <c r="D488" s="147"/>
      <c r="E488" s="147"/>
      <c r="F488" s="182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 x14ac:dyDescent="0.2">
      <c r="A489" s="147"/>
      <c r="B489" s="147"/>
      <c r="C489" s="147"/>
      <c r="D489" s="147"/>
      <c r="E489" s="147"/>
      <c r="F489" s="182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 x14ac:dyDescent="0.2">
      <c r="A490" s="147"/>
      <c r="B490" s="147"/>
      <c r="C490" s="147"/>
      <c r="D490" s="147"/>
      <c r="E490" s="147"/>
      <c r="F490" s="182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 x14ac:dyDescent="0.2">
      <c r="A491" s="147"/>
      <c r="B491" s="147"/>
      <c r="C491" s="147"/>
      <c r="D491" s="147"/>
      <c r="E491" s="147"/>
      <c r="F491" s="182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 x14ac:dyDescent="0.2">
      <c r="A492" s="147"/>
      <c r="B492" s="147"/>
      <c r="C492" s="147"/>
      <c r="D492" s="147"/>
      <c r="E492" s="147"/>
      <c r="F492" s="182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 x14ac:dyDescent="0.2">
      <c r="A493" s="147"/>
      <c r="B493" s="147"/>
      <c r="C493" s="147"/>
      <c r="D493" s="147"/>
      <c r="E493" s="147"/>
      <c r="F493" s="182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 x14ac:dyDescent="0.2">
      <c r="A494" s="147"/>
      <c r="B494" s="147"/>
      <c r="C494" s="147"/>
      <c r="D494" s="147"/>
      <c r="E494" s="147"/>
      <c r="F494" s="182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 x14ac:dyDescent="0.2">
      <c r="A495" s="147"/>
      <c r="B495" s="147"/>
      <c r="C495" s="147"/>
      <c r="D495" s="147"/>
      <c r="E495" s="147"/>
      <c r="F495" s="182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 x14ac:dyDescent="0.2">
      <c r="A496" s="147"/>
      <c r="B496" s="147"/>
      <c r="C496" s="147"/>
      <c r="D496" s="147"/>
      <c r="E496" s="147"/>
      <c r="F496" s="182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 x14ac:dyDescent="0.2">
      <c r="A497" s="147"/>
      <c r="B497" s="147"/>
      <c r="C497" s="147"/>
      <c r="D497" s="147"/>
      <c r="E497" s="147"/>
      <c r="F497" s="182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 x14ac:dyDescent="0.2">
      <c r="A498" s="147"/>
      <c r="B498" s="147"/>
      <c r="C498" s="147"/>
      <c r="D498" s="147"/>
      <c r="E498" s="147"/>
      <c r="F498" s="182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 x14ac:dyDescent="0.2">
      <c r="A499" s="147"/>
      <c r="B499" s="147"/>
      <c r="C499" s="147"/>
      <c r="D499" s="147"/>
      <c r="E499" s="147"/>
      <c r="F499" s="182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 x14ac:dyDescent="0.2">
      <c r="A500" s="147"/>
      <c r="B500" s="147"/>
      <c r="C500" s="147"/>
      <c r="D500" s="147"/>
      <c r="E500" s="147"/>
      <c r="F500" s="182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 x14ac:dyDescent="0.2">
      <c r="A501" s="147"/>
      <c r="B501" s="147"/>
      <c r="C501" s="147"/>
      <c r="D501" s="147"/>
      <c r="E501" s="147"/>
      <c r="F501" s="182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 x14ac:dyDescent="0.2">
      <c r="A502" s="147"/>
      <c r="B502" s="147"/>
      <c r="C502" s="147"/>
      <c r="D502" s="147"/>
      <c r="E502" s="147"/>
      <c r="F502" s="182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 x14ac:dyDescent="0.2">
      <c r="A503" s="147"/>
      <c r="B503" s="147"/>
      <c r="C503" s="147"/>
      <c r="D503" s="147"/>
      <c r="E503" s="147"/>
      <c r="F503" s="182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 x14ac:dyDescent="0.2">
      <c r="A504" s="147"/>
      <c r="B504" s="147"/>
      <c r="C504" s="147"/>
      <c r="D504" s="147"/>
      <c r="E504" s="147"/>
      <c r="F504" s="182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 x14ac:dyDescent="0.2">
      <c r="A505" s="147"/>
      <c r="B505" s="147"/>
      <c r="C505" s="147"/>
      <c r="D505" s="147"/>
      <c r="E505" s="147"/>
      <c r="F505" s="182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 x14ac:dyDescent="0.2">
      <c r="A506" s="147"/>
      <c r="B506" s="147"/>
      <c r="C506" s="147"/>
      <c r="D506" s="147"/>
      <c r="E506" s="147"/>
      <c r="F506" s="182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 x14ac:dyDescent="0.2">
      <c r="A507" s="147"/>
      <c r="B507" s="147"/>
      <c r="C507" s="147"/>
      <c r="D507" s="147"/>
      <c r="E507" s="147"/>
      <c r="F507" s="182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 x14ac:dyDescent="0.2">
      <c r="A508" s="147"/>
      <c r="B508" s="147"/>
      <c r="C508" s="147"/>
      <c r="D508" s="147"/>
      <c r="E508" s="147"/>
      <c r="F508" s="182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 x14ac:dyDescent="0.2">
      <c r="A509" s="147"/>
      <c r="B509" s="147"/>
      <c r="C509" s="147"/>
      <c r="D509" s="147"/>
      <c r="E509" s="147"/>
      <c r="F509" s="182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 x14ac:dyDescent="0.2">
      <c r="A510" s="147"/>
      <c r="B510" s="147"/>
      <c r="C510" s="147"/>
      <c r="D510" s="147"/>
      <c r="E510" s="147"/>
      <c r="F510" s="182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 x14ac:dyDescent="0.2">
      <c r="A511" s="147"/>
      <c r="B511" s="147"/>
      <c r="C511" s="147"/>
      <c r="D511" s="147"/>
      <c r="E511" s="147"/>
      <c r="F511" s="182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 x14ac:dyDescent="0.2">
      <c r="A512" s="147"/>
      <c r="B512" s="147"/>
      <c r="C512" s="147"/>
      <c r="D512" s="147"/>
      <c r="E512" s="147"/>
      <c r="F512" s="182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 x14ac:dyDescent="0.2">
      <c r="A513" s="147"/>
      <c r="B513" s="147"/>
      <c r="C513" s="147"/>
      <c r="D513" s="147"/>
      <c r="E513" s="147"/>
      <c r="F513" s="182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 x14ac:dyDescent="0.2">
      <c r="A514" s="147"/>
      <c r="B514" s="147"/>
      <c r="C514" s="147"/>
      <c r="D514" s="147"/>
      <c r="E514" s="147"/>
      <c r="F514" s="182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 x14ac:dyDescent="0.2">
      <c r="A515" s="147"/>
      <c r="B515" s="147"/>
      <c r="C515" s="147"/>
      <c r="D515" s="147"/>
      <c r="E515" s="147"/>
      <c r="F515" s="182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 x14ac:dyDescent="0.2">
      <c r="A516" s="147"/>
      <c r="B516" s="147"/>
      <c r="C516" s="147"/>
      <c r="D516" s="147"/>
      <c r="E516" s="147"/>
      <c r="F516" s="182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 x14ac:dyDescent="0.2">
      <c r="A517" s="147"/>
      <c r="B517" s="147"/>
      <c r="C517" s="147"/>
      <c r="D517" s="147"/>
      <c r="E517" s="147"/>
      <c r="F517" s="182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 x14ac:dyDescent="0.2">
      <c r="A518" s="147"/>
      <c r="B518" s="147"/>
      <c r="C518" s="147"/>
      <c r="D518" s="147"/>
      <c r="E518" s="147"/>
      <c r="F518" s="182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 x14ac:dyDescent="0.2">
      <c r="A519" s="147"/>
      <c r="B519" s="147"/>
      <c r="C519" s="147"/>
      <c r="D519" s="147"/>
      <c r="E519" s="147"/>
      <c r="F519" s="182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 x14ac:dyDescent="0.2">
      <c r="A520" s="147"/>
      <c r="B520" s="147"/>
      <c r="C520" s="147"/>
      <c r="D520" s="147"/>
      <c r="E520" s="147"/>
      <c r="F520" s="182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 x14ac:dyDescent="0.2">
      <c r="A521" s="147"/>
      <c r="B521" s="147"/>
      <c r="C521" s="147"/>
      <c r="D521" s="147"/>
      <c r="E521" s="147"/>
      <c r="F521" s="182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 x14ac:dyDescent="0.2">
      <c r="A522" s="147"/>
      <c r="B522" s="147"/>
      <c r="C522" s="147"/>
      <c r="D522" s="147"/>
      <c r="E522" s="147"/>
      <c r="F522" s="182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 x14ac:dyDescent="0.2">
      <c r="A523" s="147"/>
      <c r="B523" s="147"/>
      <c r="C523" s="147"/>
      <c r="D523" s="147"/>
      <c r="E523" s="147"/>
      <c r="F523" s="182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 x14ac:dyDescent="0.2">
      <c r="A524" s="147"/>
      <c r="B524" s="147"/>
      <c r="C524" s="147"/>
      <c r="D524" s="147"/>
      <c r="E524" s="147"/>
      <c r="F524" s="182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 x14ac:dyDescent="0.2">
      <c r="A525" s="147"/>
      <c r="B525" s="147"/>
      <c r="C525" s="147"/>
      <c r="D525" s="147"/>
      <c r="E525" s="147"/>
      <c r="F525" s="182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 x14ac:dyDescent="0.2">
      <c r="A526" s="147"/>
      <c r="B526" s="147"/>
      <c r="C526" s="147"/>
      <c r="D526" s="147"/>
      <c r="E526" s="147"/>
      <c r="F526" s="182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 x14ac:dyDescent="0.2">
      <c r="A527" s="147"/>
      <c r="B527" s="147"/>
      <c r="C527" s="147"/>
      <c r="D527" s="147"/>
      <c r="E527" s="147"/>
      <c r="F527" s="182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 x14ac:dyDescent="0.2">
      <c r="A528" s="147"/>
      <c r="B528" s="147"/>
      <c r="C528" s="147"/>
      <c r="D528" s="147"/>
      <c r="E528" s="147"/>
      <c r="F528" s="182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 x14ac:dyDescent="0.2">
      <c r="A529" s="147"/>
      <c r="B529" s="147"/>
      <c r="C529" s="147"/>
      <c r="D529" s="147"/>
      <c r="E529" s="147"/>
      <c r="F529" s="182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 x14ac:dyDescent="0.2">
      <c r="A530" s="147"/>
      <c r="B530" s="147"/>
      <c r="C530" s="147"/>
      <c r="D530" s="147"/>
      <c r="E530" s="147"/>
      <c r="F530" s="182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 x14ac:dyDescent="0.2">
      <c r="A531" s="147"/>
      <c r="B531" s="147"/>
      <c r="C531" s="147"/>
      <c r="D531" s="147"/>
      <c r="E531" s="147"/>
      <c r="F531" s="182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 x14ac:dyDescent="0.2">
      <c r="A532" s="147"/>
      <c r="B532" s="147"/>
      <c r="C532" s="147"/>
      <c r="D532" s="147"/>
      <c r="E532" s="147"/>
      <c r="F532" s="182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 x14ac:dyDescent="0.2">
      <c r="A533" s="147"/>
      <c r="B533" s="147"/>
      <c r="C533" s="147"/>
      <c r="D533" s="147"/>
      <c r="E533" s="147"/>
      <c r="F533" s="182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 x14ac:dyDescent="0.2">
      <c r="A534" s="147"/>
      <c r="B534" s="147"/>
      <c r="C534" s="147"/>
      <c r="D534" s="147"/>
      <c r="E534" s="147"/>
      <c r="F534" s="182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 x14ac:dyDescent="0.2">
      <c r="A535" s="147"/>
      <c r="B535" s="147"/>
      <c r="C535" s="147"/>
      <c r="D535" s="147"/>
      <c r="E535" s="147"/>
      <c r="F535" s="182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 x14ac:dyDescent="0.2">
      <c r="A536" s="147"/>
      <c r="B536" s="147"/>
      <c r="C536" s="147"/>
      <c r="D536" s="147"/>
      <c r="E536" s="147"/>
      <c r="F536" s="182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 x14ac:dyDescent="0.2">
      <c r="A537" s="147"/>
      <c r="B537" s="147"/>
      <c r="C537" s="147"/>
      <c r="D537" s="147"/>
      <c r="E537" s="147"/>
      <c r="F537" s="182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 x14ac:dyDescent="0.2">
      <c r="A538" s="147"/>
      <c r="B538" s="147"/>
      <c r="C538" s="147"/>
      <c r="D538" s="147"/>
      <c r="E538" s="147"/>
      <c r="F538" s="182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 x14ac:dyDescent="0.2">
      <c r="A539" s="147"/>
      <c r="B539" s="147"/>
      <c r="C539" s="147"/>
      <c r="D539" s="147"/>
      <c r="E539" s="147"/>
      <c r="F539" s="182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 x14ac:dyDescent="0.2">
      <c r="A540" s="147"/>
      <c r="B540" s="147"/>
      <c r="C540" s="147"/>
      <c r="D540" s="147"/>
      <c r="E540" s="147"/>
      <c r="F540" s="182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 x14ac:dyDescent="0.2">
      <c r="A541" s="147"/>
      <c r="B541" s="147"/>
      <c r="C541" s="147"/>
      <c r="D541" s="147"/>
      <c r="E541" s="147"/>
      <c r="F541" s="182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 x14ac:dyDescent="0.2">
      <c r="A542" s="147"/>
      <c r="B542" s="147"/>
      <c r="C542" s="147"/>
      <c r="D542" s="147"/>
      <c r="E542" s="147"/>
      <c r="F542" s="182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 x14ac:dyDescent="0.2">
      <c r="A543" s="147"/>
      <c r="B543" s="147"/>
      <c r="C543" s="147"/>
      <c r="D543" s="147"/>
      <c r="E543" s="147"/>
      <c r="F543" s="182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 x14ac:dyDescent="0.2">
      <c r="A544" s="147"/>
      <c r="B544" s="147"/>
      <c r="C544" s="147"/>
      <c r="D544" s="147"/>
      <c r="E544" s="147"/>
      <c r="F544" s="182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 x14ac:dyDescent="0.2">
      <c r="A545" s="147"/>
      <c r="B545" s="147"/>
      <c r="C545" s="147"/>
      <c r="D545" s="147"/>
      <c r="E545" s="147"/>
      <c r="F545" s="182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 x14ac:dyDescent="0.2">
      <c r="A546" s="147"/>
      <c r="B546" s="147"/>
      <c r="C546" s="147"/>
      <c r="D546" s="147"/>
      <c r="E546" s="147"/>
      <c r="F546" s="182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 x14ac:dyDescent="0.2">
      <c r="A547" s="147"/>
      <c r="B547" s="147"/>
      <c r="C547" s="147"/>
      <c r="D547" s="147"/>
      <c r="E547" s="147"/>
      <c r="F547" s="182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 x14ac:dyDescent="0.2">
      <c r="A548" s="147"/>
      <c r="B548" s="147"/>
      <c r="C548" s="147"/>
      <c r="D548" s="147"/>
      <c r="E548" s="147"/>
      <c r="F548" s="182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 x14ac:dyDescent="0.2">
      <c r="A549" s="147"/>
      <c r="B549" s="147"/>
      <c r="C549" s="147"/>
      <c r="D549" s="147"/>
      <c r="E549" s="147"/>
      <c r="F549" s="182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 x14ac:dyDescent="0.2">
      <c r="A550" s="147"/>
      <c r="B550" s="147"/>
      <c r="C550" s="147"/>
      <c r="D550" s="147"/>
      <c r="E550" s="147"/>
      <c r="F550" s="182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 x14ac:dyDescent="0.2">
      <c r="A551" s="147"/>
      <c r="B551" s="147"/>
      <c r="C551" s="147"/>
      <c r="D551" s="147"/>
      <c r="E551" s="147"/>
      <c r="F551" s="182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 x14ac:dyDescent="0.2">
      <c r="A552" s="147"/>
      <c r="B552" s="147"/>
      <c r="C552" s="147"/>
      <c r="D552" s="147"/>
      <c r="E552" s="147"/>
      <c r="F552" s="182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 x14ac:dyDescent="0.2">
      <c r="A553" s="147"/>
      <c r="B553" s="147"/>
      <c r="C553" s="147"/>
      <c r="D553" s="147"/>
      <c r="E553" s="147"/>
      <c r="F553" s="182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 x14ac:dyDescent="0.2">
      <c r="A554" s="147"/>
      <c r="B554" s="147"/>
      <c r="C554" s="147"/>
      <c r="D554" s="147"/>
      <c r="E554" s="147"/>
      <c r="F554" s="182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 x14ac:dyDescent="0.2">
      <c r="A555" s="147"/>
      <c r="B555" s="147"/>
      <c r="C555" s="147"/>
      <c r="D555" s="147"/>
      <c r="E555" s="147"/>
      <c r="F555" s="182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 x14ac:dyDescent="0.2">
      <c r="A556" s="147"/>
      <c r="B556" s="147"/>
      <c r="C556" s="147"/>
      <c r="D556" s="147"/>
      <c r="E556" s="147"/>
      <c r="F556" s="182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 x14ac:dyDescent="0.2">
      <c r="A557" s="147"/>
      <c r="B557" s="147"/>
      <c r="C557" s="147"/>
      <c r="D557" s="147"/>
      <c r="E557" s="147"/>
      <c r="F557" s="182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 x14ac:dyDescent="0.2">
      <c r="A558" s="147"/>
      <c r="B558" s="147"/>
      <c r="C558" s="147"/>
      <c r="D558" s="147"/>
      <c r="E558" s="147"/>
      <c r="F558" s="182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 x14ac:dyDescent="0.2">
      <c r="A559" s="147"/>
      <c r="B559" s="147"/>
      <c r="C559" s="147"/>
      <c r="D559" s="147"/>
      <c r="E559" s="147"/>
      <c r="F559" s="182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 x14ac:dyDescent="0.2">
      <c r="A560" s="147"/>
      <c r="B560" s="147"/>
      <c r="C560" s="147"/>
      <c r="D560" s="147"/>
      <c r="E560" s="147"/>
      <c r="F560" s="182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 x14ac:dyDescent="0.2">
      <c r="A561" s="147"/>
      <c r="B561" s="147"/>
      <c r="C561" s="147"/>
      <c r="D561" s="147"/>
      <c r="E561" s="147"/>
      <c r="F561" s="182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 x14ac:dyDescent="0.2">
      <c r="A562" s="147"/>
      <c r="B562" s="147"/>
      <c r="C562" s="147"/>
      <c r="D562" s="147"/>
      <c r="E562" s="147"/>
      <c r="F562" s="182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 x14ac:dyDescent="0.2">
      <c r="A563" s="147"/>
      <c r="B563" s="147"/>
      <c r="C563" s="147"/>
      <c r="D563" s="147"/>
      <c r="E563" s="147"/>
      <c r="F563" s="182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 x14ac:dyDescent="0.2">
      <c r="A564" s="147"/>
      <c r="B564" s="147"/>
      <c r="C564" s="147"/>
      <c r="D564" s="147"/>
      <c r="E564" s="147"/>
      <c r="F564" s="182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 x14ac:dyDescent="0.2">
      <c r="A565" s="147"/>
      <c r="B565" s="147"/>
      <c r="C565" s="147"/>
      <c r="D565" s="147"/>
      <c r="E565" s="147"/>
      <c r="F565" s="182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 x14ac:dyDescent="0.2">
      <c r="A566" s="147"/>
      <c r="B566" s="147"/>
      <c r="C566" s="147"/>
      <c r="D566" s="147"/>
      <c r="E566" s="147"/>
      <c r="F566" s="182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 x14ac:dyDescent="0.2">
      <c r="A567" s="147"/>
      <c r="B567" s="147"/>
      <c r="C567" s="147"/>
      <c r="D567" s="147"/>
      <c r="E567" s="147"/>
      <c r="F567" s="182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 x14ac:dyDescent="0.2">
      <c r="A568" s="147"/>
      <c r="B568" s="147"/>
      <c r="C568" s="147"/>
      <c r="D568" s="147"/>
      <c r="E568" s="147"/>
      <c r="F568" s="182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 x14ac:dyDescent="0.2">
      <c r="A569" s="147"/>
      <c r="B569" s="147"/>
      <c r="C569" s="147"/>
      <c r="D569" s="147"/>
      <c r="E569" s="147"/>
      <c r="F569" s="182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 x14ac:dyDescent="0.2">
      <c r="A570" s="147"/>
      <c r="B570" s="147"/>
      <c r="C570" s="147"/>
      <c r="D570" s="147"/>
      <c r="E570" s="147"/>
      <c r="F570" s="182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 x14ac:dyDescent="0.2">
      <c r="A571" s="147"/>
      <c r="B571" s="147"/>
      <c r="C571" s="147"/>
      <c r="D571" s="147"/>
      <c r="E571" s="147"/>
      <c r="F571" s="182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 x14ac:dyDescent="0.2">
      <c r="A572" s="147"/>
      <c r="B572" s="147"/>
      <c r="C572" s="147"/>
      <c r="D572" s="147"/>
      <c r="E572" s="147"/>
      <c r="F572" s="182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 x14ac:dyDescent="0.2">
      <c r="A573" s="147"/>
      <c r="B573" s="147"/>
      <c r="C573" s="147"/>
      <c r="D573" s="147"/>
      <c r="E573" s="147"/>
      <c r="F573" s="182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 x14ac:dyDescent="0.2">
      <c r="A574" s="147"/>
      <c r="B574" s="147"/>
      <c r="C574" s="147"/>
      <c r="D574" s="147"/>
      <c r="E574" s="147"/>
      <c r="F574" s="182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 x14ac:dyDescent="0.2">
      <c r="A575" s="147"/>
      <c r="B575" s="147"/>
      <c r="C575" s="147"/>
      <c r="D575" s="147"/>
      <c r="E575" s="147"/>
      <c r="F575" s="182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 x14ac:dyDescent="0.2">
      <c r="A576" s="147"/>
      <c r="B576" s="147"/>
      <c r="C576" s="147"/>
      <c r="D576" s="147"/>
      <c r="E576" s="147"/>
      <c r="F576" s="182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 x14ac:dyDescent="0.2">
      <c r="A577" s="147"/>
      <c r="B577" s="147"/>
      <c r="C577" s="147"/>
      <c r="D577" s="147"/>
      <c r="E577" s="147"/>
      <c r="F577" s="182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 x14ac:dyDescent="0.2">
      <c r="A578" s="147"/>
      <c r="B578" s="147"/>
      <c r="C578" s="147"/>
      <c r="D578" s="147"/>
      <c r="E578" s="147"/>
      <c r="F578" s="182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 x14ac:dyDescent="0.2">
      <c r="A579" s="147"/>
      <c r="B579" s="147"/>
      <c r="C579" s="147"/>
      <c r="D579" s="147"/>
      <c r="E579" s="147"/>
      <c r="F579" s="182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 x14ac:dyDescent="0.2">
      <c r="A580" s="147"/>
      <c r="B580" s="147"/>
      <c r="C580" s="147"/>
      <c r="D580" s="147"/>
      <c r="E580" s="147"/>
      <c r="F580" s="182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 x14ac:dyDescent="0.2">
      <c r="A581" s="147"/>
      <c r="B581" s="147"/>
      <c r="C581" s="147"/>
      <c r="D581" s="147"/>
      <c r="E581" s="147"/>
      <c r="F581" s="182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 x14ac:dyDescent="0.2">
      <c r="A582" s="147"/>
      <c r="B582" s="147"/>
      <c r="C582" s="147"/>
      <c r="D582" s="147"/>
      <c r="E582" s="147"/>
      <c r="F582" s="182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 x14ac:dyDescent="0.2">
      <c r="A583" s="147"/>
      <c r="B583" s="147"/>
      <c r="C583" s="147"/>
      <c r="D583" s="147"/>
      <c r="E583" s="147"/>
      <c r="F583" s="182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 x14ac:dyDescent="0.2">
      <c r="A584" s="147"/>
      <c r="B584" s="147"/>
      <c r="C584" s="147"/>
      <c r="D584" s="147"/>
      <c r="E584" s="147"/>
      <c r="F584" s="182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 x14ac:dyDescent="0.2">
      <c r="A585" s="147"/>
      <c r="B585" s="147"/>
      <c r="C585" s="147"/>
      <c r="D585" s="147"/>
      <c r="E585" s="147"/>
      <c r="F585" s="182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 x14ac:dyDescent="0.2">
      <c r="A586" s="147"/>
      <c r="B586" s="147"/>
      <c r="C586" s="147"/>
      <c r="D586" s="147"/>
      <c r="E586" s="147"/>
      <c r="F586" s="182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 x14ac:dyDescent="0.2">
      <c r="A587" s="147"/>
      <c r="B587" s="147"/>
      <c r="C587" s="147"/>
      <c r="D587" s="147"/>
      <c r="E587" s="147"/>
      <c r="F587" s="182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 x14ac:dyDescent="0.2">
      <c r="A588" s="147"/>
      <c r="B588" s="147"/>
      <c r="C588" s="147"/>
      <c r="D588" s="147"/>
      <c r="E588" s="147"/>
      <c r="F588" s="182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 x14ac:dyDescent="0.2">
      <c r="A589" s="147"/>
      <c r="B589" s="147"/>
      <c r="C589" s="147"/>
      <c r="D589" s="147"/>
      <c r="E589" s="147"/>
      <c r="F589" s="182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 x14ac:dyDescent="0.2">
      <c r="A590" s="147"/>
      <c r="B590" s="147"/>
      <c r="C590" s="147"/>
      <c r="D590" s="147"/>
      <c r="E590" s="147"/>
      <c r="F590" s="182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 x14ac:dyDescent="0.2">
      <c r="A591" s="147"/>
      <c r="B591" s="147"/>
      <c r="C591" s="147"/>
      <c r="D591" s="147"/>
      <c r="E591" s="147"/>
      <c r="F591" s="182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 x14ac:dyDescent="0.2">
      <c r="A592" s="147"/>
      <c r="B592" s="147"/>
      <c r="C592" s="147"/>
      <c r="D592" s="147"/>
      <c r="E592" s="147"/>
      <c r="F592" s="182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 x14ac:dyDescent="0.2">
      <c r="A593" s="147"/>
      <c r="B593" s="147"/>
      <c r="C593" s="147"/>
      <c r="D593" s="147"/>
      <c r="E593" s="147"/>
      <c r="F593" s="182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 x14ac:dyDescent="0.2">
      <c r="A594" s="147"/>
      <c r="B594" s="147"/>
      <c r="C594" s="147"/>
      <c r="D594" s="147"/>
      <c r="E594" s="147"/>
      <c r="F594" s="182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 x14ac:dyDescent="0.2">
      <c r="A595" s="147"/>
      <c r="B595" s="147"/>
      <c r="C595" s="147"/>
      <c r="D595" s="147"/>
      <c r="E595" s="147"/>
      <c r="F595" s="182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 x14ac:dyDescent="0.2">
      <c r="A596" s="147"/>
      <c r="B596" s="147"/>
      <c r="C596" s="147"/>
      <c r="D596" s="147"/>
      <c r="E596" s="147"/>
      <c r="F596" s="182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 x14ac:dyDescent="0.2">
      <c r="A597" s="147"/>
      <c r="B597" s="147"/>
      <c r="C597" s="147"/>
      <c r="D597" s="147"/>
      <c r="E597" s="147"/>
      <c r="F597" s="182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 x14ac:dyDescent="0.2">
      <c r="A598" s="147"/>
      <c r="B598" s="147"/>
      <c r="C598" s="147"/>
      <c r="D598" s="147"/>
      <c r="E598" s="147"/>
      <c r="F598" s="182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 x14ac:dyDescent="0.2">
      <c r="A599" s="147"/>
      <c r="B599" s="147"/>
      <c r="C599" s="147"/>
      <c r="D599" s="147"/>
      <c r="E599" s="147"/>
      <c r="F599" s="182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 x14ac:dyDescent="0.2">
      <c r="A600" s="147"/>
      <c r="B600" s="147"/>
      <c r="C600" s="147"/>
      <c r="D600" s="147"/>
      <c r="E600" s="147"/>
      <c r="F600" s="182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 x14ac:dyDescent="0.2">
      <c r="A601" s="147"/>
      <c r="B601" s="147"/>
      <c r="C601" s="147"/>
      <c r="D601" s="147"/>
      <c r="E601" s="147"/>
      <c r="F601" s="182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 x14ac:dyDescent="0.2">
      <c r="A602" s="147"/>
      <c r="B602" s="147"/>
      <c r="C602" s="147"/>
      <c r="D602" s="147"/>
      <c r="E602" s="147"/>
      <c r="F602" s="182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 x14ac:dyDescent="0.2">
      <c r="A603" s="147"/>
      <c r="B603" s="147"/>
      <c r="C603" s="147"/>
      <c r="D603" s="147"/>
      <c r="E603" s="147"/>
      <c r="F603" s="182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 x14ac:dyDescent="0.2">
      <c r="A604" s="147"/>
      <c r="B604" s="147"/>
      <c r="C604" s="147"/>
      <c r="D604" s="147"/>
      <c r="E604" s="147"/>
      <c r="F604" s="182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 x14ac:dyDescent="0.2">
      <c r="A605" s="147"/>
      <c r="B605" s="147"/>
      <c r="C605" s="147"/>
      <c r="D605" s="147"/>
      <c r="E605" s="147"/>
      <c r="F605" s="182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 x14ac:dyDescent="0.2">
      <c r="A606" s="147"/>
      <c r="B606" s="147"/>
      <c r="C606" s="147"/>
      <c r="D606" s="147"/>
      <c r="E606" s="147"/>
      <c r="F606" s="182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 x14ac:dyDescent="0.2">
      <c r="A607" s="147"/>
      <c r="B607" s="147"/>
      <c r="C607" s="147"/>
      <c r="D607" s="147"/>
      <c r="E607" s="147"/>
      <c r="F607" s="182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 x14ac:dyDescent="0.2">
      <c r="A608" s="147"/>
      <c r="B608" s="147"/>
      <c r="C608" s="147"/>
      <c r="D608" s="147"/>
      <c r="E608" s="147"/>
      <c r="F608" s="182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 x14ac:dyDescent="0.2">
      <c r="A609" s="147"/>
      <c r="B609" s="147"/>
      <c r="C609" s="147"/>
      <c r="D609" s="147"/>
      <c r="E609" s="147"/>
      <c r="F609" s="182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 x14ac:dyDescent="0.2">
      <c r="A610" s="147"/>
      <c r="B610" s="147"/>
      <c r="C610" s="147"/>
      <c r="D610" s="147"/>
      <c r="E610" s="147"/>
      <c r="F610" s="182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 x14ac:dyDescent="0.2">
      <c r="A611" s="147"/>
      <c r="B611" s="147"/>
      <c r="C611" s="147"/>
      <c r="D611" s="147"/>
      <c r="E611" s="147"/>
      <c r="F611" s="182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 x14ac:dyDescent="0.2">
      <c r="A612" s="147"/>
      <c r="B612" s="147"/>
      <c r="C612" s="147"/>
      <c r="D612" s="147"/>
      <c r="E612" s="147"/>
      <c r="F612" s="182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 x14ac:dyDescent="0.2">
      <c r="A613" s="147"/>
      <c r="B613" s="147"/>
      <c r="C613" s="147"/>
      <c r="D613" s="147"/>
      <c r="E613" s="147"/>
      <c r="F613" s="182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 x14ac:dyDescent="0.2">
      <c r="A614" s="147"/>
      <c r="B614" s="147"/>
      <c r="C614" s="147"/>
      <c r="D614" s="147"/>
      <c r="E614" s="147"/>
      <c r="F614" s="182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 x14ac:dyDescent="0.2">
      <c r="A615" s="147"/>
      <c r="B615" s="147"/>
      <c r="C615" s="147"/>
      <c r="D615" s="147"/>
      <c r="E615" s="147"/>
      <c r="F615" s="182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 x14ac:dyDescent="0.2">
      <c r="A616" s="147"/>
      <c r="B616" s="147"/>
      <c r="C616" s="147"/>
      <c r="D616" s="147"/>
      <c r="E616" s="147"/>
      <c r="F616" s="182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 x14ac:dyDescent="0.2">
      <c r="A617" s="147"/>
      <c r="B617" s="147"/>
      <c r="C617" s="147"/>
      <c r="D617" s="147"/>
      <c r="E617" s="147"/>
      <c r="F617" s="182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 x14ac:dyDescent="0.2">
      <c r="A618" s="147"/>
      <c r="B618" s="147"/>
      <c r="C618" s="147"/>
      <c r="D618" s="147"/>
      <c r="E618" s="147"/>
      <c r="F618" s="182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 x14ac:dyDescent="0.2">
      <c r="A619" s="147"/>
      <c r="B619" s="147"/>
      <c r="C619" s="147"/>
      <c r="D619" s="147"/>
      <c r="E619" s="147"/>
      <c r="F619" s="182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 x14ac:dyDescent="0.2">
      <c r="A620" s="147"/>
      <c r="B620" s="147"/>
      <c r="C620" s="147"/>
      <c r="D620" s="147"/>
      <c r="E620" s="147"/>
      <c r="F620" s="182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 x14ac:dyDescent="0.2">
      <c r="A621" s="147"/>
      <c r="B621" s="147"/>
      <c r="C621" s="147"/>
      <c r="D621" s="147"/>
      <c r="E621" s="147"/>
      <c r="F621" s="182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 x14ac:dyDescent="0.2">
      <c r="A622" s="147"/>
      <c r="B622" s="147"/>
      <c r="C622" s="147"/>
      <c r="D622" s="147"/>
      <c r="E622" s="147"/>
      <c r="F622" s="182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 x14ac:dyDescent="0.2">
      <c r="A623" s="147"/>
      <c r="B623" s="147"/>
      <c r="C623" s="147"/>
      <c r="D623" s="147"/>
      <c r="E623" s="147"/>
      <c r="F623" s="182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 x14ac:dyDescent="0.2">
      <c r="A624" s="147"/>
      <c r="B624" s="147"/>
      <c r="C624" s="147"/>
      <c r="D624" s="147"/>
      <c r="E624" s="147"/>
      <c r="F624" s="182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 x14ac:dyDescent="0.2">
      <c r="A625" s="147"/>
      <c r="B625" s="147"/>
      <c r="C625" s="147"/>
      <c r="D625" s="147"/>
      <c r="E625" s="147"/>
      <c r="F625" s="182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 x14ac:dyDescent="0.2">
      <c r="A626" s="147"/>
      <c r="B626" s="147"/>
      <c r="C626" s="147"/>
      <c r="D626" s="147"/>
      <c r="E626" s="147"/>
      <c r="F626" s="182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 x14ac:dyDescent="0.2">
      <c r="A627" s="147"/>
      <c r="B627" s="147"/>
      <c r="C627" s="147"/>
      <c r="D627" s="147"/>
      <c r="E627" s="147"/>
      <c r="F627" s="182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 x14ac:dyDescent="0.2">
      <c r="A628" s="147"/>
      <c r="B628" s="147"/>
      <c r="C628" s="147"/>
      <c r="D628" s="147"/>
      <c r="E628" s="147"/>
      <c r="F628" s="182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 x14ac:dyDescent="0.2">
      <c r="A629" s="147"/>
      <c r="B629" s="147"/>
      <c r="C629" s="147"/>
      <c r="D629" s="147"/>
      <c r="E629" s="147"/>
      <c r="F629" s="182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 x14ac:dyDescent="0.2">
      <c r="A630" s="147"/>
      <c r="B630" s="147"/>
      <c r="C630" s="147"/>
      <c r="D630" s="147"/>
      <c r="E630" s="147"/>
      <c r="F630" s="182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 x14ac:dyDescent="0.2">
      <c r="A631" s="147"/>
      <c r="B631" s="147"/>
      <c r="C631" s="147"/>
      <c r="D631" s="147"/>
      <c r="E631" s="147"/>
      <c r="F631" s="182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 x14ac:dyDescent="0.2">
      <c r="A632" s="147"/>
      <c r="B632" s="147"/>
      <c r="C632" s="147"/>
      <c r="D632" s="147"/>
      <c r="E632" s="147"/>
      <c r="F632" s="182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 x14ac:dyDescent="0.2">
      <c r="A633" s="147"/>
      <c r="B633" s="147"/>
      <c r="C633" s="147"/>
      <c r="D633" s="147"/>
      <c r="E633" s="147"/>
      <c r="F633" s="182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 x14ac:dyDescent="0.2">
      <c r="A634" s="147"/>
      <c r="B634" s="147"/>
      <c r="C634" s="147"/>
      <c r="D634" s="147"/>
      <c r="E634" s="147"/>
      <c r="F634" s="182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 x14ac:dyDescent="0.2">
      <c r="A635" s="147"/>
      <c r="B635" s="147"/>
      <c r="C635" s="147"/>
      <c r="D635" s="147"/>
      <c r="E635" s="147"/>
      <c r="F635" s="182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 x14ac:dyDescent="0.2">
      <c r="A636" s="147"/>
      <c r="B636" s="147"/>
      <c r="C636" s="147"/>
      <c r="D636" s="147"/>
      <c r="E636" s="147"/>
      <c r="F636" s="182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 x14ac:dyDescent="0.2">
      <c r="A637" s="147"/>
      <c r="B637" s="147"/>
      <c r="C637" s="147"/>
      <c r="D637" s="147"/>
      <c r="E637" s="147"/>
      <c r="F637" s="182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 x14ac:dyDescent="0.2">
      <c r="A638" s="147"/>
      <c r="B638" s="147"/>
      <c r="C638" s="147"/>
      <c r="D638" s="147"/>
      <c r="E638" s="147"/>
      <c r="F638" s="182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 x14ac:dyDescent="0.2">
      <c r="A639" s="147"/>
      <c r="B639" s="147"/>
      <c r="C639" s="147"/>
      <c r="D639" s="147"/>
      <c r="E639" s="147"/>
      <c r="F639" s="182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 x14ac:dyDescent="0.2">
      <c r="A640" s="147"/>
      <c r="B640" s="147"/>
      <c r="C640" s="147"/>
      <c r="D640" s="147"/>
      <c r="E640" s="147"/>
      <c r="F640" s="182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 x14ac:dyDescent="0.2">
      <c r="A641" s="147"/>
      <c r="B641" s="147"/>
      <c r="C641" s="147"/>
      <c r="D641" s="147"/>
      <c r="E641" s="147"/>
      <c r="F641" s="182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 x14ac:dyDescent="0.2">
      <c r="A642" s="147"/>
      <c r="B642" s="147"/>
      <c r="C642" s="147"/>
      <c r="D642" s="147"/>
      <c r="E642" s="147"/>
      <c r="F642" s="182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 x14ac:dyDescent="0.2">
      <c r="A643" s="147"/>
      <c r="B643" s="147"/>
      <c r="C643" s="147"/>
      <c r="D643" s="147"/>
      <c r="E643" s="147"/>
      <c r="F643" s="182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 x14ac:dyDescent="0.2">
      <c r="A644" s="147"/>
      <c r="B644" s="147"/>
      <c r="C644" s="147"/>
      <c r="D644" s="147"/>
      <c r="E644" s="147"/>
      <c r="F644" s="182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 x14ac:dyDescent="0.2">
      <c r="A645" s="147"/>
      <c r="B645" s="147"/>
      <c r="C645" s="147"/>
      <c r="D645" s="147"/>
      <c r="E645" s="147"/>
      <c r="F645" s="182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 x14ac:dyDescent="0.2">
      <c r="A646" s="147"/>
      <c r="B646" s="147"/>
      <c r="C646" s="147"/>
      <c r="D646" s="147"/>
      <c r="E646" s="147"/>
      <c r="F646" s="182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 x14ac:dyDescent="0.2">
      <c r="A647" s="147"/>
      <c r="B647" s="147"/>
      <c r="C647" s="147"/>
      <c r="D647" s="147"/>
      <c r="E647" s="147"/>
      <c r="F647" s="182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 x14ac:dyDescent="0.2">
      <c r="A648" s="147"/>
      <c r="B648" s="147"/>
      <c r="C648" s="147"/>
      <c r="D648" s="147"/>
      <c r="E648" s="147"/>
      <c r="F648" s="182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 x14ac:dyDescent="0.2">
      <c r="A649" s="147"/>
      <c r="B649" s="147"/>
      <c r="C649" s="147"/>
      <c r="D649" s="147"/>
      <c r="E649" s="147"/>
      <c r="F649" s="182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 x14ac:dyDescent="0.2">
      <c r="A650" s="147"/>
      <c r="B650" s="147"/>
      <c r="C650" s="147"/>
      <c r="D650" s="147"/>
      <c r="E650" s="147"/>
      <c r="F650" s="182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 x14ac:dyDescent="0.2">
      <c r="A651" s="147"/>
      <c r="B651" s="147"/>
      <c r="C651" s="147"/>
      <c r="D651" s="147"/>
      <c r="E651" s="147"/>
      <c r="F651" s="182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 x14ac:dyDescent="0.2">
      <c r="A652" s="147"/>
      <c r="B652" s="147"/>
      <c r="C652" s="147"/>
      <c r="D652" s="147"/>
      <c r="E652" s="147"/>
      <c r="F652" s="182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 x14ac:dyDescent="0.2">
      <c r="A653" s="147"/>
      <c r="B653" s="147"/>
      <c r="C653" s="147"/>
      <c r="D653" s="147"/>
      <c r="E653" s="147"/>
      <c r="F653" s="182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 x14ac:dyDescent="0.2">
      <c r="A654" s="147"/>
      <c r="B654" s="147"/>
      <c r="C654" s="147"/>
      <c r="D654" s="147"/>
      <c r="E654" s="147"/>
      <c r="F654" s="182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 x14ac:dyDescent="0.2">
      <c r="A655" s="147"/>
      <c r="B655" s="147"/>
      <c r="C655" s="147"/>
      <c r="D655" s="147"/>
      <c r="E655" s="147"/>
      <c r="F655" s="182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 x14ac:dyDescent="0.2">
      <c r="A656" s="147"/>
      <c r="B656" s="147"/>
      <c r="C656" s="147"/>
      <c r="D656" s="147"/>
      <c r="E656" s="147"/>
      <c r="F656" s="182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 x14ac:dyDescent="0.2">
      <c r="A657" s="147"/>
      <c r="B657" s="147"/>
      <c r="C657" s="147"/>
      <c r="D657" s="147"/>
      <c r="E657" s="147"/>
      <c r="F657" s="182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 x14ac:dyDescent="0.2">
      <c r="A658" s="147"/>
      <c r="B658" s="147"/>
      <c r="C658" s="147"/>
      <c r="D658" s="147"/>
      <c r="E658" s="147"/>
      <c r="F658" s="182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 x14ac:dyDescent="0.2">
      <c r="A659" s="147"/>
      <c r="B659" s="147"/>
      <c r="C659" s="147"/>
      <c r="D659" s="147"/>
      <c r="E659" s="147"/>
      <c r="F659" s="182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 x14ac:dyDescent="0.2">
      <c r="A660" s="147"/>
      <c r="B660" s="147"/>
      <c r="C660" s="147"/>
      <c r="D660" s="147"/>
      <c r="E660" s="147"/>
      <c r="F660" s="182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 x14ac:dyDescent="0.2">
      <c r="A661" s="147"/>
      <c r="B661" s="147"/>
      <c r="C661" s="147"/>
      <c r="D661" s="147"/>
      <c r="E661" s="147"/>
      <c r="F661" s="182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 x14ac:dyDescent="0.2">
      <c r="A662" s="147"/>
      <c r="B662" s="147"/>
      <c r="C662" s="147"/>
      <c r="D662" s="147"/>
      <c r="E662" s="147"/>
      <c r="F662" s="182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 x14ac:dyDescent="0.2">
      <c r="A663" s="147"/>
      <c r="B663" s="147"/>
      <c r="C663" s="147"/>
      <c r="D663" s="147"/>
      <c r="E663" s="147"/>
      <c r="F663" s="182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 x14ac:dyDescent="0.2">
      <c r="A664" s="147"/>
      <c r="B664" s="147"/>
      <c r="C664" s="147"/>
      <c r="D664" s="147"/>
      <c r="E664" s="147"/>
      <c r="F664" s="182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 x14ac:dyDescent="0.2">
      <c r="A665" s="147"/>
      <c r="B665" s="147"/>
      <c r="C665" s="147"/>
      <c r="D665" s="147"/>
      <c r="E665" s="147"/>
      <c r="F665" s="182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 x14ac:dyDescent="0.2">
      <c r="A666" s="147"/>
      <c r="B666" s="147"/>
      <c r="C666" s="147"/>
      <c r="D666" s="147"/>
      <c r="E666" s="147"/>
      <c r="F666" s="182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 x14ac:dyDescent="0.2">
      <c r="A667" s="147"/>
      <c r="B667" s="147"/>
      <c r="C667" s="147"/>
      <c r="D667" s="147"/>
      <c r="E667" s="147"/>
      <c r="F667" s="182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 x14ac:dyDescent="0.2">
      <c r="A668" s="147"/>
      <c r="B668" s="147"/>
      <c r="C668" s="147"/>
      <c r="D668" s="147"/>
      <c r="E668" s="147"/>
      <c r="F668" s="182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 x14ac:dyDescent="0.2">
      <c r="A669" s="147"/>
      <c r="B669" s="147"/>
      <c r="C669" s="147"/>
      <c r="D669" s="147"/>
      <c r="E669" s="147"/>
      <c r="F669" s="182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 x14ac:dyDescent="0.2">
      <c r="A670" s="147"/>
      <c r="B670" s="147"/>
      <c r="C670" s="147"/>
      <c r="D670" s="147"/>
      <c r="E670" s="147"/>
      <c r="F670" s="182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 x14ac:dyDescent="0.2">
      <c r="A671" s="147"/>
      <c r="B671" s="147"/>
      <c r="C671" s="147"/>
      <c r="D671" s="147"/>
      <c r="E671" s="147"/>
      <c r="F671" s="182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 x14ac:dyDescent="0.2">
      <c r="A672" s="147"/>
      <c r="B672" s="147"/>
      <c r="C672" s="147"/>
      <c r="D672" s="147"/>
      <c r="E672" s="147"/>
      <c r="F672" s="182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 x14ac:dyDescent="0.2">
      <c r="A673" s="147"/>
      <c r="B673" s="147"/>
      <c r="C673" s="147"/>
      <c r="D673" s="147"/>
      <c r="E673" s="147"/>
      <c r="F673" s="182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 x14ac:dyDescent="0.2">
      <c r="A674" s="147"/>
      <c r="B674" s="147"/>
      <c r="C674" s="147"/>
      <c r="D674" s="147"/>
      <c r="E674" s="147"/>
      <c r="F674" s="182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 x14ac:dyDescent="0.2">
      <c r="A675" s="147"/>
      <c r="B675" s="147"/>
      <c r="C675" s="147"/>
      <c r="D675" s="147"/>
      <c r="E675" s="147"/>
      <c r="F675" s="182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 x14ac:dyDescent="0.2">
      <c r="A676" s="147"/>
      <c r="B676" s="147"/>
      <c r="C676" s="147"/>
      <c r="D676" s="147"/>
      <c r="E676" s="147"/>
      <c r="F676" s="182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 x14ac:dyDescent="0.2">
      <c r="A677" s="147"/>
      <c r="B677" s="147"/>
      <c r="C677" s="147"/>
      <c r="D677" s="147"/>
      <c r="E677" s="147"/>
      <c r="F677" s="182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 x14ac:dyDescent="0.2">
      <c r="A678" s="147"/>
      <c r="B678" s="147"/>
      <c r="C678" s="147"/>
      <c r="D678" s="147"/>
      <c r="E678" s="147"/>
      <c r="F678" s="182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 x14ac:dyDescent="0.2">
      <c r="A679" s="147"/>
      <c r="B679" s="147"/>
      <c r="C679" s="147"/>
      <c r="D679" s="147"/>
      <c r="E679" s="147"/>
      <c r="F679" s="182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 x14ac:dyDescent="0.2">
      <c r="A680" s="147"/>
      <c r="B680" s="147"/>
      <c r="C680" s="147"/>
      <c r="D680" s="147"/>
      <c r="E680" s="147"/>
      <c r="F680" s="182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 x14ac:dyDescent="0.2">
      <c r="A681" s="147"/>
      <c r="B681" s="147"/>
      <c r="C681" s="147"/>
      <c r="D681" s="147"/>
      <c r="E681" s="147"/>
      <c r="F681" s="182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 x14ac:dyDescent="0.2">
      <c r="A682" s="147"/>
      <c r="B682" s="147"/>
      <c r="C682" s="147"/>
      <c r="D682" s="147"/>
      <c r="E682" s="147"/>
      <c r="F682" s="182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 x14ac:dyDescent="0.2">
      <c r="A683" s="147"/>
      <c r="B683" s="147"/>
      <c r="C683" s="147"/>
      <c r="D683" s="147"/>
      <c r="E683" s="147"/>
      <c r="F683" s="182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 x14ac:dyDescent="0.2">
      <c r="A684" s="147"/>
      <c r="B684" s="147"/>
      <c r="C684" s="147"/>
      <c r="D684" s="147"/>
      <c r="E684" s="147"/>
      <c r="F684" s="182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 x14ac:dyDescent="0.2">
      <c r="A685" s="147"/>
      <c r="B685" s="147"/>
      <c r="C685" s="147"/>
      <c r="D685" s="147"/>
      <c r="E685" s="147"/>
      <c r="F685" s="182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 x14ac:dyDescent="0.2">
      <c r="A686" s="147"/>
      <c r="B686" s="147"/>
      <c r="C686" s="147"/>
      <c r="D686" s="147"/>
      <c r="E686" s="147"/>
      <c r="F686" s="182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 x14ac:dyDescent="0.2">
      <c r="A687" s="147"/>
      <c r="B687" s="147"/>
      <c r="C687" s="147"/>
      <c r="D687" s="147"/>
      <c r="E687" s="147"/>
      <c r="F687" s="182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 x14ac:dyDescent="0.2">
      <c r="A688" s="147"/>
      <c r="B688" s="147"/>
      <c r="C688" s="147"/>
      <c r="D688" s="147"/>
      <c r="E688" s="147"/>
      <c r="F688" s="182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 x14ac:dyDescent="0.2">
      <c r="A689" s="147"/>
      <c r="B689" s="147"/>
      <c r="C689" s="147"/>
      <c r="D689" s="147"/>
      <c r="E689" s="147"/>
      <c r="F689" s="182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 x14ac:dyDescent="0.2">
      <c r="A690" s="147"/>
      <c r="B690" s="147"/>
      <c r="C690" s="147"/>
      <c r="D690" s="147"/>
      <c r="E690" s="147"/>
      <c r="F690" s="182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 x14ac:dyDescent="0.2">
      <c r="A691" s="147"/>
      <c r="B691" s="147"/>
      <c r="C691" s="147"/>
      <c r="D691" s="147"/>
      <c r="E691" s="147"/>
      <c r="F691" s="182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 x14ac:dyDescent="0.2">
      <c r="A692" s="147"/>
      <c r="B692" s="147"/>
      <c r="C692" s="147"/>
      <c r="D692" s="147"/>
      <c r="E692" s="147"/>
      <c r="F692" s="182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 x14ac:dyDescent="0.2">
      <c r="A693" s="147"/>
      <c r="B693" s="147"/>
      <c r="C693" s="147"/>
      <c r="D693" s="147"/>
      <c r="E693" s="147"/>
      <c r="F693" s="182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 x14ac:dyDescent="0.2">
      <c r="A694" s="147"/>
      <c r="B694" s="147"/>
      <c r="C694" s="147"/>
      <c r="D694" s="147"/>
      <c r="E694" s="147"/>
      <c r="F694" s="182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 x14ac:dyDescent="0.2">
      <c r="A695" s="147"/>
      <c r="B695" s="147"/>
      <c r="C695" s="147"/>
      <c r="D695" s="147"/>
      <c r="E695" s="147"/>
      <c r="F695" s="182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 x14ac:dyDescent="0.2">
      <c r="A696" s="147"/>
      <c r="B696" s="147"/>
      <c r="C696" s="147"/>
      <c r="D696" s="147"/>
      <c r="E696" s="147"/>
      <c r="F696" s="182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 x14ac:dyDescent="0.2">
      <c r="A697" s="147"/>
      <c r="B697" s="147"/>
      <c r="C697" s="147"/>
      <c r="D697" s="147"/>
      <c r="E697" s="147"/>
      <c r="F697" s="182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 x14ac:dyDescent="0.2">
      <c r="A698" s="147"/>
      <c r="B698" s="147"/>
      <c r="C698" s="147"/>
      <c r="D698" s="147"/>
      <c r="E698" s="147"/>
      <c r="F698" s="182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 x14ac:dyDescent="0.2">
      <c r="A699" s="147"/>
      <c r="B699" s="147"/>
      <c r="C699" s="147"/>
      <c r="D699" s="147"/>
      <c r="E699" s="147"/>
      <c r="F699" s="182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 x14ac:dyDescent="0.2">
      <c r="A700" s="147"/>
      <c r="B700" s="147"/>
      <c r="C700" s="147"/>
      <c r="D700" s="147"/>
      <c r="E700" s="147"/>
      <c r="F700" s="182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 x14ac:dyDescent="0.2">
      <c r="A701" s="147"/>
      <c r="B701" s="147"/>
      <c r="C701" s="147"/>
      <c r="D701" s="147"/>
      <c r="E701" s="147"/>
      <c r="F701" s="182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 x14ac:dyDescent="0.2">
      <c r="A702" s="147"/>
      <c r="B702" s="147"/>
      <c r="C702" s="147"/>
      <c r="D702" s="147"/>
      <c r="E702" s="147"/>
      <c r="F702" s="182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 x14ac:dyDescent="0.2">
      <c r="A703" s="147"/>
      <c r="B703" s="147"/>
      <c r="C703" s="147"/>
      <c r="D703" s="147"/>
      <c r="E703" s="147"/>
      <c r="F703" s="182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 x14ac:dyDescent="0.2">
      <c r="A704" s="147"/>
      <c r="B704" s="147"/>
      <c r="C704" s="147"/>
      <c r="D704" s="147"/>
      <c r="E704" s="147"/>
      <c r="F704" s="182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 x14ac:dyDescent="0.2">
      <c r="A705" s="147"/>
      <c r="B705" s="147"/>
      <c r="C705" s="147"/>
      <c r="D705" s="147"/>
      <c r="E705" s="147"/>
      <c r="F705" s="182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 x14ac:dyDescent="0.2">
      <c r="A706" s="147"/>
      <c r="B706" s="147"/>
      <c r="C706" s="147"/>
      <c r="D706" s="147"/>
      <c r="E706" s="147"/>
      <c r="F706" s="182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 x14ac:dyDescent="0.2">
      <c r="A707" s="147"/>
      <c r="B707" s="147"/>
      <c r="C707" s="147"/>
      <c r="D707" s="147"/>
      <c r="E707" s="147"/>
      <c r="F707" s="182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 x14ac:dyDescent="0.2">
      <c r="A708" s="147"/>
      <c r="B708" s="147"/>
      <c r="C708" s="147"/>
      <c r="D708" s="147"/>
      <c r="E708" s="147"/>
      <c r="F708" s="182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 x14ac:dyDescent="0.2">
      <c r="A709" s="147"/>
      <c r="B709" s="147"/>
      <c r="C709" s="147"/>
      <c r="D709" s="147"/>
      <c r="E709" s="147"/>
      <c r="F709" s="182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 x14ac:dyDescent="0.2">
      <c r="A710" s="147"/>
      <c r="B710" s="147"/>
      <c r="C710" s="147"/>
      <c r="D710" s="147"/>
      <c r="E710" s="147"/>
      <c r="F710" s="182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 x14ac:dyDescent="0.2">
      <c r="A711" s="147"/>
      <c r="B711" s="147"/>
      <c r="C711" s="147"/>
      <c r="D711" s="147"/>
      <c r="E711" s="147"/>
      <c r="F711" s="182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 x14ac:dyDescent="0.2">
      <c r="A712" s="147"/>
      <c r="B712" s="147"/>
      <c r="C712" s="147"/>
      <c r="D712" s="147"/>
      <c r="E712" s="147"/>
      <c r="F712" s="182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 x14ac:dyDescent="0.2">
      <c r="A713" s="147"/>
      <c r="B713" s="147"/>
      <c r="C713" s="147"/>
      <c r="D713" s="147"/>
      <c r="E713" s="147"/>
      <c r="F713" s="182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 x14ac:dyDescent="0.2">
      <c r="A714" s="147"/>
      <c r="B714" s="147"/>
      <c r="C714" s="147"/>
      <c r="D714" s="147"/>
      <c r="E714" s="147"/>
      <c r="F714" s="182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 x14ac:dyDescent="0.2">
      <c r="A715" s="147"/>
      <c r="B715" s="147"/>
      <c r="C715" s="147"/>
      <c r="D715" s="147"/>
      <c r="E715" s="147"/>
      <c r="F715" s="182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 x14ac:dyDescent="0.2">
      <c r="A716" s="147"/>
      <c r="B716" s="147"/>
      <c r="C716" s="147"/>
      <c r="D716" s="147"/>
      <c r="E716" s="147"/>
      <c r="F716" s="182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 x14ac:dyDescent="0.2">
      <c r="A717" s="147"/>
      <c r="B717" s="147"/>
      <c r="C717" s="147"/>
      <c r="D717" s="147"/>
      <c r="E717" s="147"/>
      <c r="F717" s="182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 x14ac:dyDescent="0.2">
      <c r="A718" s="147"/>
      <c r="B718" s="147"/>
      <c r="C718" s="147"/>
      <c r="D718" s="147"/>
      <c r="E718" s="147"/>
      <c r="F718" s="182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 x14ac:dyDescent="0.2">
      <c r="A719" s="147"/>
      <c r="B719" s="147"/>
      <c r="C719" s="147"/>
      <c r="D719" s="147"/>
      <c r="E719" s="147"/>
      <c r="F719" s="182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 x14ac:dyDescent="0.2">
      <c r="A720" s="147"/>
      <c r="B720" s="147"/>
      <c r="C720" s="147"/>
      <c r="D720" s="147"/>
      <c r="E720" s="147"/>
      <c r="F720" s="182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 x14ac:dyDescent="0.2">
      <c r="A721" s="147"/>
      <c r="B721" s="147"/>
      <c r="C721" s="147"/>
      <c r="D721" s="147"/>
      <c r="E721" s="147"/>
      <c r="F721" s="182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 x14ac:dyDescent="0.2">
      <c r="A722" s="147"/>
      <c r="B722" s="147"/>
      <c r="C722" s="147"/>
      <c r="D722" s="147"/>
      <c r="E722" s="147"/>
      <c r="F722" s="182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 x14ac:dyDescent="0.2">
      <c r="A723" s="147"/>
      <c r="B723" s="147"/>
      <c r="C723" s="147"/>
      <c r="D723" s="147"/>
      <c r="E723" s="147"/>
      <c r="F723" s="182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 x14ac:dyDescent="0.2">
      <c r="A724" s="147"/>
      <c r="B724" s="147"/>
      <c r="C724" s="147"/>
      <c r="D724" s="147"/>
      <c r="E724" s="147"/>
      <c r="F724" s="182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 x14ac:dyDescent="0.2">
      <c r="A725" s="147"/>
      <c r="B725" s="147"/>
      <c r="C725" s="147"/>
      <c r="D725" s="147"/>
      <c r="E725" s="147"/>
      <c r="F725" s="182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 x14ac:dyDescent="0.2">
      <c r="A726" s="147"/>
      <c r="B726" s="147"/>
      <c r="C726" s="147"/>
      <c r="D726" s="147"/>
      <c r="E726" s="147"/>
      <c r="F726" s="182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 x14ac:dyDescent="0.2">
      <c r="A727" s="147"/>
      <c r="B727" s="147"/>
      <c r="C727" s="147"/>
      <c r="D727" s="147"/>
      <c r="E727" s="147"/>
      <c r="F727" s="182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 x14ac:dyDescent="0.2">
      <c r="A728" s="147"/>
      <c r="B728" s="147"/>
      <c r="C728" s="147"/>
      <c r="D728" s="147"/>
      <c r="E728" s="147"/>
      <c r="F728" s="182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 x14ac:dyDescent="0.2">
      <c r="A729" s="147"/>
      <c r="B729" s="147"/>
      <c r="C729" s="147"/>
      <c r="D729" s="147"/>
      <c r="E729" s="147"/>
      <c r="F729" s="182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 x14ac:dyDescent="0.2">
      <c r="A730" s="147"/>
      <c r="B730" s="147"/>
      <c r="C730" s="147"/>
      <c r="D730" s="147"/>
      <c r="E730" s="147"/>
      <c r="F730" s="182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 x14ac:dyDescent="0.2">
      <c r="A731" s="147"/>
      <c r="B731" s="147"/>
      <c r="C731" s="147"/>
      <c r="D731" s="147"/>
      <c r="E731" s="147"/>
      <c r="F731" s="182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 x14ac:dyDescent="0.2">
      <c r="A732" s="147"/>
      <c r="B732" s="147"/>
      <c r="C732" s="147"/>
      <c r="D732" s="147"/>
      <c r="E732" s="147"/>
      <c r="F732" s="182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 x14ac:dyDescent="0.2">
      <c r="A733" s="147"/>
      <c r="B733" s="147"/>
      <c r="C733" s="147"/>
      <c r="D733" s="147"/>
      <c r="E733" s="147"/>
      <c r="F733" s="182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 x14ac:dyDescent="0.2">
      <c r="A734" s="147"/>
      <c r="B734" s="147"/>
      <c r="C734" s="147"/>
      <c r="D734" s="147"/>
      <c r="E734" s="147"/>
      <c r="F734" s="182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 x14ac:dyDescent="0.2">
      <c r="A735" s="147"/>
      <c r="B735" s="147"/>
      <c r="C735" s="147"/>
      <c r="D735" s="147"/>
      <c r="E735" s="147"/>
      <c r="F735" s="182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 x14ac:dyDescent="0.2">
      <c r="A736" s="147"/>
      <c r="B736" s="147"/>
      <c r="C736" s="147"/>
      <c r="D736" s="147"/>
      <c r="E736" s="147"/>
      <c r="F736" s="182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 x14ac:dyDescent="0.2">
      <c r="A737" s="147"/>
      <c r="B737" s="147"/>
      <c r="C737" s="147"/>
      <c r="D737" s="147"/>
      <c r="E737" s="147"/>
      <c r="F737" s="182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 x14ac:dyDescent="0.2">
      <c r="A738" s="147"/>
      <c r="B738" s="147"/>
      <c r="C738" s="147"/>
      <c r="D738" s="147"/>
      <c r="E738" s="147"/>
      <c r="F738" s="182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 x14ac:dyDescent="0.2">
      <c r="A739" s="147"/>
      <c r="B739" s="147"/>
      <c r="C739" s="147"/>
      <c r="D739" s="147"/>
      <c r="E739" s="147"/>
      <c r="F739" s="182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 x14ac:dyDescent="0.2">
      <c r="A740" s="147"/>
      <c r="B740" s="147"/>
      <c r="C740" s="147"/>
      <c r="D740" s="147"/>
      <c r="E740" s="147"/>
      <c r="F740" s="182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 x14ac:dyDescent="0.2">
      <c r="A741" s="147"/>
      <c r="B741" s="147"/>
      <c r="C741" s="147"/>
      <c r="D741" s="147"/>
      <c r="E741" s="147"/>
      <c r="F741" s="182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 x14ac:dyDescent="0.2">
      <c r="A742" s="147"/>
      <c r="B742" s="147"/>
      <c r="C742" s="147"/>
      <c r="D742" s="147"/>
      <c r="E742" s="147"/>
      <c r="F742" s="182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 x14ac:dyDescent="0.2">
      <c r="A743" s="147"/>
      <c r="B743" s="147"/>
      <c r="C743" s="147"/>
      <c r="D743" s="147"/>
      <c r="E743" s="147"/>
      <c r="F743" s="182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 x14ac:dyDescent="0.2">
      <c r="A744" s="147"/>
      <c r="B744" s="147"/>
      <c r="C744" s="147"/>
      <c r="D744" s="147"/>
      <c r="E744" s="147"/>
      <c r="F744" s="182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 x14ac:dyDescent="0.2">
      <c r="A745" s="147"/>
      <c r="B745" s="147"/>
      <c r="C745" s="147"/>
      <c r="D745" s="147"/>
      <c r="E745" s="147"/>
      <c r="F745" s="182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 x14ac:dyDescent="0.2">
      <c r="A746" s="147"/>
      <c r="B746" s="147"/>
      <c r="C746" s="147"/>
      <c r="D746" s="147"/>
      <c r="E746" s="147"/>
      <c r="F746" s="182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 x14ac:dyDescent="0.2">
      <c r="A747" s="147"/>
      <c r="B747" s="147"/>
      <c r="C747" s="147"/>
      <c r="D747" s="147"/>
      <c r="E747" s="147"/>
      <c r="F747" s="182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 x14ac:dyDescent="0.2">
      <c r="A748" s="147"/>
      <c r="B748" s="147"/>
      <c r="C748" s="147"/>
      <c r="D748" s="147"/>
      <c r="E748" s="147"/>
      <c r="F748" s="182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 x14ac:dyDescent="0.2">
      <c r="A749" s="147"/>
      <c r="B749" s="147"/>
      <c r="C749" s="147"/>
      <c r="D749" s="147"/>
      <c r="E749" s="147"/>
      <c r="F749" s="182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 x14ac:dyDescent="0.2">
      <c r="A750" s="147"/>
      <c r="B750" s="147"/>
      <c r="C750" s="147"/>
      <c r="D750" s="147"/>
      <c r="E750" s="147"/>
      <c r="F750" s="182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 x14ac:dyDescent="0.2">
      <c r="A751" s="147"/>
      <c r="B751" s="147"/>
      <c r="C751" s="147"/>
      <c r="D751" s="147"/>
      <c r="E751" s="147"/>
      <c r="F751" s="182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 x14ac:dyDescent="0.2">
      <c r="A752" s="147"/>
      <c r="B752" s="147"/>
      <c r="C752" s="147"/>
      <c r="D752" s="147"/>
      <c r="E752" s="147"/>
      <c r="F752" s="182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 x14ac:dyDescent="0.2">
      <c r="A753" s="147"/>
      <c r="B753" s="147"/>
      <c r="C753" s="147"/>
      <c r="D753" s="147"/>
      <c r="E753" s="147"/>
      <c r="F753" s="182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 x14ac:dyDescent="0.2">
      <c r="A754" s="147"/>
      <c r="B754" s="147"/>
      <c r="C754" s="147"/>
      <c r="D754" s="147"/>
      <c r="E754" s="147"/>
      <c r="F754" s="182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 x14ac:dyDescent="0.2">
      <c r="A755" s="147"/>
      <c r="B755" s="147"/>
      <c r="C755" s="147"/>
      <c r="D755" s="147"/>
      <c r="E755" s="147"/>
      <c r="F755" s="182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 x14ac:dyDescent="0.2">
      <c r="A756" s="147"/>
      <c r="B756" s="147"/>
      <c r="C756" s="147"/>
      <c r="D756" s="147"/>
      <c r="E756" s="147"/>
      <c r="F756" s="182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 x14ac:dyDescent="0.2">
      <c r="A757" s="147"/>
      <c r="B757" s="147"/>
      <c r="C757" s="147"/>
      <c r="D757" s="147"/>
      <c r="E757" s="147"/>
      <c r="F757" s="182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 x14ac:dyDescent="0.2">
      <c r="A758" s="147"/>
      <c r="B758" s="147"/>
      <c r="C758" s="147"/>
      <c r="D758" s="147"/>
      <c r="E758" s="147"/>
      <c r="F758" s="182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 x14ac:dyDescent="0.2">
      <c r="A759" s="147"/>
      <c r="B759" s="147"/>
      <c r="C759" s="147"/>
      <c r="D759" s="147"/>
      <c r="E759" s="147"/>
      <c r="F759" s="182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 x14ac:dyDescent="0.2">
      <c r="A760" s="147"/>
      <c r="B760" s="147"/>
      <c r="C760" s="147"/>
      <c r="D760" s="147"/>
      <c r="E760" s="147"/>
      <c r="F760" s="182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 x14ac:dyDescent="0.2">
      <c r="A761" s="147"/>
      <c r="B761" s="147"/>
      <c r="C761" s="147"/>
      <c r="D761" s="147"/>
      <c r="E761" s="147"/>
      <c r="F761" s="182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 x14ac:dyDescent="0.2">
      <c r="A762" s="147"/>
      <c r="B762" s="147"/>
      <c r="C762" s="147"/>
      <c r="D762" s="147"/>
      <c r="E762" s="147"/>
      <c r="F762" s="182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 x14ac:dyDescent="0.2">
      <c r="A763" s="147"/>
      <c r="B763" s="147"/>
      <c r="C763" s="147"/>
      <c r="D763" s="147"/>
      <c r="E763" s="147"/>
      <c r="F763" s="182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 x14ac:dyDescent="0.2">
      <c r="A764" s="147"/>
      <c r="B764" s="147"/>
      <c r="C764" s="147"/>
      <c r="D764" s="147"/>
      <c r="E764" s="147"/>
      <c r="F764" s="182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 x14ac:dyDescent="0.2">
      <c r="A765" s="147"/>
      <c r="B765" s="147"/>
      <c r="C765" s="147"/>
      <c r="D765" s="147"/>
      <c r="E765" s="147"/>
      <c r="F765" s="182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 x14ac:dyDescent="0.2">
      <c r="A766" s="147"/>
      <c r="B766" s="147"/>
      <c r="C766" s="147"/>
      <c r="D766" s="147"/>
      <c r="E766" s="147"/>
      <c r="F766" s="182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 x14ac:dyDescent="0.2">
      <c r="A767" s="147"/>
      <c r="B767" s="147"/>
      <c r="C767" s="147"/>
      <c r="D767" s="147"/>
      <c r="E767" s="147"/>
      <c r="F767" s="182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 x14ac:dyDescent="0.2">
      <c r="A768" s="147"/>
      <c r="B768" s="147"/>
      <c r="C768" s="147"/>
      <c r="D768" s="147"/>
      <c r="E768" s="147"/>
      <c r="F768" s="182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 x14ac:dyDescent="0.2">
      <c r="A769" s="147"/>
      <c r="B769" s="147"/>
      <c r="C769" s="147"/>
      <c r="D769" s="147"/>
      <c r="E769" s="147"/>
      <c r="F769" s="182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 x14ac:dyDescent="0.2">
      <c r="A770" s="147"/>
      <c r="B770" s="147"/>
      <c r="C770" s="147"/>
      <c r="D770" s="147"/>
      <c r="E770" s="147"/>
      <c r="F770" s="182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 x14ac:dyDescent="0.2">
      <c r="A771" s="147"/>
      <c r="B771" s="147"/>
      <c r="C771" s="147"/>
      <c r="D771" s="147"/>
      <c r="E771" s="147"/>
      <c r="F771" s="182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 x14ac:dyDescent="0.2">
      <c r="A772" s="147"/>
      <c r="B772" s="147"/>
      <c r="C772" s="147"/>
      <c r="D772" s="147"/>
      <c r="E772" s="147"/>
      <c r="F772" s="182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 x14ac:dyDescent="0.2">
      <c r="A773" s="147"/>
      <c r="B773" s="147"/>
      <c r="C773" s="147"/>
      <c r="D773" s="147"/>
      <c r="E773" s="147"/>
      <c r="F773" s="182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 x14ac:dyDescent="0.2">
      <c r="A774" s="147"/>
      <c r="B774" s="147"/>
      <c r="C774" s="147"/>
      <c r="D774" s="147"/>
      <c r="E774" s="147"/>
      <c r="F774" s="182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 x14ac:dyDescent="0.2">
      <c r="A775" s="147"/>
      <c r="B775" s="147"/>
      <c r="C775" s="147"/>
      <c r="D775" s="147"/>
      <c r="E775" s="147"/>
      <c r="F775" s="182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 x14ac:dyDescent="0.2">
      <c r="A776" s="147"/>
      <c r="B776" s="147"/>
      <c r="C776" s="147"/>
      <c r="D776" s="147"/>
      <c r="E776" s="147"/>
      <c r="F776" s="182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 x14ac:dyDescent="0.2">
      <c r="A777" s="147"/>
      <c r="B777" s="147"/>
      <c r="C777" s="147"/>
      <c r="D777" s="147"/>
      <c r="E777" s="147"/>
      <c r="F777" s="182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 x14ac:dyDescent="0.2">
      <c r="A778" s="147"/>
      <c r="B778" s="147"/>
      <c r="C778" s="147"/>
      <c r="D778" s="147"/>
      <c r="E778" s="147"/>
      <c r="F778" s="182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 x14ac:dyDescent="0.2">
      <c r="A779" s="147"/>
      <c r="B779" s="147"/>
      <c r="C779" s="147"/>
      <c r="D779" s="147"/>
      <c r="E779" s="147"/>
      <c r="F779" s="182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 x14ac:dyDescent="0.2">
      <c r="A780" s="147"/>
      <c r="B780" s="147"/>
      <c r="C780" s="147"/>
      <c r="D780" s="147"/>
      <c r="E780" s="147"/>
      <c r="F780" s="182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 x14ac:dyDescent="0.2">
      <c r="A781" s="147"/>
      <c r="B781" s="147"/>
      <c r="C781" s="147"/>
      <c r="D781" s="147"/>
      <c r="E781" s="147"/>
      <c r="F781" s="182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 x14ac:dyDescent="0.2">
      <c r="A782" s="147"/>
      <c r="B782" s="147"/>
      <c r="C782" s="147"/>
      <c r="D782" s="147"/>
      <c r="E782" s="147"/>
      <c r="F782" s="182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 x14ac:dyDescent="0.2">
      <c r="A783" s="147"/>
      <c r="B783" s="147"/>
      <c r="C783" s="147"/>
      <c r="D783" s="147"/>
      <c r="E783" s="147"/>
      <c r="F783" s="182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 x14ac:dyDescent="0.2">
      <c r="A784" s="147"/>
      <c r="B784" s="147"/>
      <c r="C784" s="147"/>
      <c r="D784" s="147"/>
      <c r="E784" s="147"/>
      <c r="F784" s="182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 x14ac:dyDescent="0.2">
      <c r="A785" s="147"/>
      <c r="B785" s="147"/>
      <c r="C785" s="147"/>
      <c r="D785" s="147"/>
      <c r="E785" s="147"/>
      <c r="F785" s="182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 x14ac:dyDescent="0.2">
      <c r="A786" s="147"/>
      <c r="B786" s="147"/>
      <c r="C786" s="147"/>
      <c r="D786" s="147"/>
      <c r="E786" s="147"/>
      <c r="F786" s="182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 x14ac:dyDescent="0.2">
      <c r="A787" s="147"/>
      <c r="B787" s="147"/>
      <c r="C787" s="147"/>
      <c r="D787" s="147"/>
      <c r="E787" s="147"/>
      <c r="F787" s="182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 x14ac:dyDescent="0.2">
      <c r="A788" s="147"/>
      <c r="B788" s="147"/>
      <c r="C788" s="147"/>
      <c r="D788" s="147"/>
      <c r="E788" s="147"/>
      <c r="F788" s="182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 x14ac:dyDescent="0.2">
      <c r="A789" s="147"/>
      <c r="B789" s="147"/>
      <c r="C789" s="147"/>
      <c r="D789" s="147"/>
      <c r="E789" s="147"/>
      <c r="F789" s="182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 x14ac:dyDescent="0.2">
      <c r="A790" s="147"/>
      <c r="B790" s="147"/>
      <c r="C790" s="147"/>
      <c r="D790" s="147"/>
      <c r="E790" s="147"/>
      <c r="F790" s="182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 x14ac:dyDescent="0.2">
      <c r="A791" s="147"/>
      <c r="B791" s="147"/>
      <c r="C791" s="147"/>
      <c r="D791" s="147"/>
      <c r="E791" s="147"/>
      <c r="F791" s="182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 x14ac:dyDescent="0.2">
      <c r="A792" s="147"/>
      <c r="B792" s="147"/>
      <c r="C792" s="147"/>
      <c r="D792" s="147"/>
      <c r="E792" s="147"/>
      <c r="F792" s="182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 x14ac:dyDescent="0.2">
      <c r="A793" s="147"/>
      <c r="B793" s="147"/>
      <c r="C793" s="147"/>
      <c r="D793" s="147"/>
      <c r="E793" s="147"/>
      <c r="F793" s="182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 x14ac:dyDescent="0.2">
      <c r="A794" s="147"/>
      <c r="B794" s="147"/>
      <c r="C794" s="147"/>
      <c r="D794" s="147"/>
      <c r="E794" s="147"/>
      <c r="F794" s="182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 x14ac:dyDescent="0.2">
      <c r="A795" s="147"/>
      <c r="B795" s="147"/>
      <c r="C795" s="147"/>
      <c r="D795" s="147"/>
      <c r="E795" s="147"/>
      <c r="F795" s="182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 x14ac:dyDescent="0.2">
      <c r="A796" s="147"/>
      <c r="B796" s="147"/>
      <c r="C796" s="147"/>
      <c r="D796" s="147"/>
      <c r="E796" s="147"/>
      <c r="F796" s="182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 x14ac:dyDescent="0.2">
      <c r="A797" s="147"/>
      <c r="B797" s="147"/>
      <c r="C797" s="147"/>
      <c r="D797" s="147"/>
      <c r="E797" s="147"/>
      <c r="F797" s="182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 x14ac:dyDescent="0.2">
      <c r="A798" s="147"/>
      <c r="B798" s="147"/>
      <c r="C798" s="147"/>
      <c r="D798" s="147"/>
      <c r="E798" s="147"/>
      <c r="F798" s="182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 x14ac:dyDescent="0.2">
      <c r="A799" s="147"/>
      <c r="B799" s="147"/>
      <c r="C799" s="147"/>
      <c r="D799" s="147"/>
      <c r="E799" s="147"/>
      <c r="F799" s="182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 x14ac:dyDescent="0.2">
      <c r="A800" s="147"/>
      <c r="B800" s="147"/>
      <c r="C800" s="147"/>
      <c r="D800" s="147"/>
      <c r="E800" s="147"/>
      <c r="F800" s="182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 x14ac:dyDescent="0.2">
      <c r="A801" s="147"/>
      <c r="B801" s="147"/>
      <c r="C801" s="147"/>
      <c r="D801" s="147"/>
      <c r="E801" s="147"/>
      <c r="F801" s="182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 x14ac:dyDescent="0.2">
      <c r="A802" s="147"/>
      <c r="B802" s="147"/>
      <c r="C802" s="147"/>
      <c r="D802" s="147"/>
      <c r="E802" s="147"/>
      <c r="F802" s="182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 x14ac:dyDescent="0.2">
      <c r="A803" s="147"/>
      <c r="B803" s="147"/>
      <c r="C803" s="147"/>
      <c r="D803" s="147"/>
      <c r="E803" s="147"/>
      <c r="F803" s="182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 x14ac:dyDescent="0.2">
      <c r="A804" s="147"/>
      <c r="B804" s="147"/>
      <c r="C804" s="147"/>
      <c r="D804" s="147"/>
      <c r="E804" s="147"/>
      <c r="F804" s="182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 x14ac:dyDescent="0.2">
      <c r="A805" s="147"/>
      <c r="B805" s="147"/>
      <c r="C805" s="147"/>
      <c r="D805" s="147"/>
      <c r="E805" s="147"/>
      <c r="F805" s="182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 x14ac:dyDescent="0.2">
      <c r="A806" s="147"/>
      <c r="B806" s="147"/>
      <c r="C806" s="147"/>
      <c r="D806" s="147"/>
      <c r="E806" s="147"/>
      <c r="F806" s="182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 x14ac:dyDescent="0.2">
      <c r="A807" s="147"/>
      <c r="B807" s="147"/>
      <c r="C807" s="147"/>
      <c r="D807" s="147"/>
      <c r="E807" s="147"/>
      <c r="F807" s="182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 x14ac:dyDescent="0.2">
      <c r="A808" s="147"/>
      <c r="B808" s="147"/>
      <c r="C808" s="147"/>
      <c r="D808" s="147"/>
      <c r="E808" s="147"/>
      <c r="F808" s="182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 x14ac:dyDescent="0.2">
      <c r="A809" s="147"/>
      <c r="B809" s="147"/>
      <c r="C809" s="147"/>
      <c r="D809" s="147"/>
      <c r="E809" s="147"/>
      <c r="F809" s="182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 x14ac:dyDescent="0.2">
      <c r="A810" s="147"/>
      <c r="B810" s="147"/>
      <c r="C810" s="147"/>
      <c r="D810" s="147"/>
      <c r="E810" s="147"/>
      <c r="F810" s="182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 x14ac:dyDescent="0.2">
      <c r="A811" s="147"/>
      <c r="B811" s="147"/>
      <c r="C811" s="147"/>
      <c r="D811" s="147"/>
      <c r="E811" s="147"/>
      <c r="F811" s="182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 x14ac:dyDescent="0.2">
      <c r="A812" s="147"/>
      <c r="B812" s="147"/>
      <c r="C812" s="147"/>
      <c r="D812" s="147"/>
      <c r="E812" s="147"/>
      <c r="F812" s="182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 x14ac:dyDescent="0.2">
      <c r="A813" s="147"/>
      <c r="B813" s="147"/>
      <c r="C813" s="147"/>
      <c r="D813" s="147"/>
      <c r="E813" s="147"/>
      <c r="F813" s="182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 x14ac:dyDescent="0.2">
      <c r="A814" s="147"/>
      <c r="B814" s="147"/>
      <c r="C814" s="147"/>
      <c r="D814" s="147"/>
      <c r="E814" s="147"/>
      <c r="F814" s="182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 x14ac:dyDescent="0.2">
      <c r="A815" s="147"/>
      <c r="B815" s="147"/>
      <c r="C815" s="147"/>
      <c r="D815" s="147"/>
      <c r="E815" s="147"/>
      <c r="F815" s="182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 x14ac:dyDescent="0.2">
      <c r="A816" s="147"/>
      <c r="B816" s="147"/>
      <c r="C816" s="147"/>
      <c r="D816" s="147"/>
      <c r="E816" s="147"/>
      <c r="F816" s="182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 x14ac:dyDescent="0.2">
      <c r="A817" s="147"/>
      <c r="B817" s="147"/>
      <c r="C817" s="147"/>
      <c r="D817" s="147"/>
      <c r="E817" s="147"/>
      <c r="F817" s="182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 x14ac:dyDescent="0.2">
      <c r="A818" s="147"/>
      <c r="B818" s="147"/>
      <c r="C818" s="147"/>
      <c r="D818" s="147"/>
      <c r="E818" s="147"/>
      <c r="F818" s="182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 x14ac:dyDescent="0.2">
      <c r="A819" s="147"/>
      <c r="B819" s="147"/>
      <c r="C819" s="147"/>
      <c r="D819" s="147"/>
      <c r="E819" s="147"/>
      <c r="F819" s="182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 x14ac:dyDescent="0.2">
      <c r="A820" s="147"/>
      <c r="B820" s="147"/>
      <c r="C820" s="147"/>
      <c r="D820" s="147"/>
      <c r="E820" s="147"/>
      <c r="F820" s="182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 x14ac:dyDescent="0.2">
      <c r="A821" s="147"/>
      <c r="B821" s="147"/>
      <c r="C821" s="147"/>
      <c r="D821" s="147"/>
      <c r="E821" s="147"/>
      <c r="F821" s="182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 x14ac:dyDescent="0.2">
      <c r="A822" s="147"/>
      <c r="B822" s="147"/>
      <c r="C822" s="147"/>
      <c r="D822" s="147"/>
      <c r="E822" s="147"/>
      <c r="F822" s="182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 x14ac:dyDescent="0.2">
      <c r="A823" s="147"/>
      <c r="B823" s="147"/>
      <c r="C823" s="147"/>
      <c r="D823" s="147"/>
      <c r="E823" s="147"/>
      <c r="F823" s="182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 x14ac:dyDescent="0.2">
      <c r="A824" s="147"/>
      <c r="B824" s="147"/>
      <c r="C824" s="147"/>
      <c r="D824" s="147"/>
      <c r="E824" s="147"/>
      <c r="F824" s="182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 x14ac:dyDescent="0.2">
      <c r="A825" s="147"/>
      <c r="B825" s="147"/>
      <c r="C825" s="147"/>
      <c r="D825" s="147"/>
      <c r="E825" s="147"/>
      <c r="F825" s="182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 x14ac:dyDescent="0.2">
      <c r="A826" s="147"/>
      <c r="B826" s="147"/>
      <c r="C826" s="147"/>
      <c r="D826" s="147"/>
      <c r="E826" s="147"/>
      <c r="F826" s="182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 x14ac:dyDescent="0.2">
      <c r="A827" s="147"/>
      <c r="B827" s="147"/>
      <c r="C827" s="147"/>
      <c r="D827" s="147"/>
      <c r="E827" s="147"/>
      <c r="F827" s="182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 x14ac:dyDescent="0.2">
      <c r="A828" s="147"/>
      <c r="B828" s="147"/>
      <c r="C828" s="147"/>
      <c r="D828" s="147"/>
      <c r="E828" s="147"/>
      <c r="F828" s="182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 x14ac:dyDescent="0.2">
      <c r="A829" s="147"/>
      <c r="B829" s="147"/>
      <c r="C829" s="147"/>
      <c r="D829" s="147"/>
      <c r="E829" s="147"/>
      <c r="F829" s="182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 x14ac:dyDescent="0.2">
      <c r="A830" s="147"/>
      <c r="B830" s="147"/>
      <c r="C830" s="147"/>
      <c r="D830" s="147"/>
      <c r="E830" s="147"/>
      <c r="F830" s="182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 x14ac:dyDescent="0.2">
      <c r="A831" s="147"/>
      <c r="B831" s="147"/>
      <c r="C831" s="147"/>
      <c r="D831" s="147"/>
      <c r="E831" s="147"/>
      <c r="F831" s="182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 x14ac:dyDescent="0.2">
      <c r="A832" s="147"/>
      <c r="B832" s="147"/>
      <c r="C832" s="147"/>
      <c r="D832" s="147"/>
      <c r="E832" s="147"/>
      <c r="F832" s="182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 x14ac:dyDescent="0.2">
      <c r="A833" s="147"/>
      <c r="B833" s="147"/>
      <c r="C833" s="147"/>
      <c r="D833" s="147"/>
      <c r="E833" s="147"/>
      <c r="F833" s="182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 x14ac:dyDescent="0.2">
      <c r="A834" s="147"/>
      <c r="B834" s="147"/>
      <c r="C834" s="147"/>
      <c r="D834" s="147"/>
      <c r="E834" s="147"/>
      <c r="F834" s="182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 x14ac:dyDescent="0.2">
      <c r="A835" s="147"/>
      <c r="B835" s="147"/>
      <c r="C835" s="147"/>
      <c r="D835" s="147"/>
      <c r="E835" s="147"/>
      <c r="F835" s="182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 x14ac:dyDescent="0.2">
      <c r="A836" s="147"/>
      <c r="B836" s="147"/>
      <c r="C836" s="147"/>
      <c r="D836" s="147"/>
      <c r="E836" s="147"/>
      <c r="F836" s="182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 x14ac:dyDescent="0.2">
      <c r="A837" s="147"/>
      <c r="B837" s="147"/>
      <c r="C837" s="147"/>
      <c r="D837" s="147"/>
      <c r="E837" s="147"/>
      <c r="F837" s="182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 x14ac:dyDescent="0.2">
      <c r="A838" s="147"/>
      <c r="B838" s="147"/>
      <c r="C838" s="147"/>
      <c r="D838" s="147"/>
      <c r="E838" s="147"/>
      <c r="F838" s="182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 x14ac:dyDescent="0.2">
      <c r="A839" s="147"/>
      <c r="B839" s="147"/>
      <c r="C839" s="147"/>
      <c r="D839" s="147"/>
      <c r="E839" s="147"/>
      <c r="F839" s="182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 x14ac:dyDescent="0.2">
      <c r="A840" s="147"/>
      <c r="B840" s="147"/>
      <c r="C840" s="147"/>
      <c r="D840" s="147"/>
      <c r="E840" s="147"/>
      <c r="F840" s="182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 x14ac:dyDescent="0.2">
      <c r="A841" s="147"/>
      <c r="B841" s="147"/>
      <c r="C841" s="147"/>
      <c r="D841" s="147"/>
      <c r="E841" s="147"/>
      <c r="F841" s="182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 x14ac:dyDescent="0.2">
      <c r="A842" s="147"/>
      <c r="B842" s="147"/>
      <c r="C842" s="147"/>
      <c r="D842" s="147"/>
      <c r="E842" s="147"/>
      <c r="F842" s="182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 x14ac:dyDescent="0.2">
      <c r="A843" s="147"/>
      <c r="B843" s="147"/>
      <c r="C843" s="147"/>
      <c r="D843" s="147"/>
      <c r="E843" s="147"/>
      <c r="F843" s="182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 x14ac:dyDescent="0.2">
      <c r="A844" s="147"/>
      <c r="B844" s="147"/>
      <c r="C844" s="147"/>
      <c r="D844" s="147"/>
      <c r="E844" s="147"/>
      <c r="F844" s="182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 x14ac:dyDescent="0.2">
      <c r="A845" s="147"/>
      <c r="B845" s="147"/>
      <c r="C845" s="147"/>
      <c r="D845" s="147"/>
      <c r="E845" s="147"/>
      <c r="F845" s="182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 x14ac:dyDescent="0.2">
      <c r="A846" s="147"/>
      <c r="B846" s="147"/>
      <c r="C846" s="147"/>
      <c r="D846" s="147"/>
      <c r="E846" s="147"/>
      <c r="F846" s="182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 x14ac:dyDescent="0.2">
      <c r="A847" s="147"/>
      <c r="B847" s="147"/>
      <c r="C847" s="147"/>
      <c r="D847" s="147"/>
      <c r="E847" s="147"/>
      <c r="F847" s="182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 x14ac:dyDescent="0.2">
      <c r="A848" s="147"/>
      <c r="B848" s="147"/>
      <c r="C848" s="147"/>
      <c r="D848" s="147"/>
      <c r="E848" s="147"/>
      <c r="F848" s="182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 x14ac:dyDescent="0.2">
      <c r="A849" s="147"/>
      <c r="B849" s="147"/>
      <c r="C849" s="147"/>
      <c r="D849" s="147"/>
      <c r="E849" s="147"/>
      <c r="F849" s="182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 x14ac:dyDescent="0.2">
      <c r="A850" s="147"/>
      <c r="B850" s="147"/>
      <c r="C850" s="147"/>
      <c r="D850" s="147"/>
      <c r="E850" s="147"/>
      <c r="F850" s="182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 x14ac:dyDescent="0.2">
      <c r="A851" s="147"/>
      <c r="B851" s="147"/>
      <c r="C851" s="147"/>
      <c r="D851" s="147"/>
      <c r="E851" s="147"/>
      <c r="F851" s="182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 x14ac:dyDescent="0.2">
      <c r="A852" s="147"/>
      <c r="B852" s="147"/>
      <c r="C852" s="147"/>
      <c r="D852" s="147"/>
      <c r="E852" s="147"/>
      <c r="F852" s="182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 x14ac:dyDescent="0.2">
      <c r="A853" s="147"/>
      <c r="B853" s="147"/>
      <c r="C853" s="147"/>
      <c r="D853" s="147"/>
      <c r="E853" s="147"/>
      <c r="F853" s="182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 x14ac:dyDescent="0.2">
      <c r="A854" s="147"/>
      <c r="B854" s="147"/>
      <c r="C854" s="147"/>
      <c r="D854" s="147"/>
      <c r="E854" s="147"/>
      <c r="F854" s="182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 x14ac:dyDescent="0.2">
      <c r="A855" s="147"/>
      <c r="B855" s="147"/>
      <c r="C855" s="147"/>
      <c r="D855" s="147"/>
      <c r="E855" s="147"/>
      <c r="F855" s="182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 x14ac:dyDescent="0.2">
      <c r="A856" s="147"/>
      <c r="B856" s="147"/>
      <c r="C856" s="147"/>
      <c r="D856" s="147"/>
      <c r="E856" s="147"/>
      <c r="F856" s="182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 x14ac:dyDescent="0.2">
      <c r="A857" s="147"/>
      <c r="B857" s="147"/>
      <c r="C857" s="147"/>
      <c r="D857" s="147"/>
      <c r="E857" s="147"/>
      <c r="F857" s="182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 x14ac:dyDescent="0.2">
      <c r="A858" s="147"/>
      <c r="B858" s="147"/>
      <c r="C858" s="147"/>
      <c r="D858" s="147"/>
      <c r="E858" s="147"/>
      <c r="F858" s="182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 x14ac:dyDescent="0.2">
      <c r="A859" s="147"/>
      <c r="B859" s="147"/>
      <c r="C859" s="147"/>
      <c r="D859" s="147"/>
      <c r="E859" s="147"/>
      <c r="F859" s="182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 x14ac:dyDescent="0.2">
      <c r="A860" s="147"/>
      <c r="B860" s="147"/>
      <c r="C860" s="147"/>
      <c r="D860" s="147"/>
      <c r="E860" s="147"/>
      <c r="F860" s="182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 x14ac:dyDescent="0.2">
      <c r="A861" s="147"/>
      <c r="B861" s="147"/>
      <c r="C861" s="147"/>
      <c r="D861" s="147"/>
      <c r="E861" s="147"/>
      <c r="F861" s="182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 x14ac:dyDescent="0.2">
      <c r="A862" s="147"/>
      <c r="B862" s="147"/>
      <c r="C862" s="147"/>
      <c r="D862" s="147"/>
      <c r="E862" s="147"/>
      <c r="F862" s="182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 x14ac:dyDescent="0.2">
      <c r="A863" s="147"/>
      <c r="B863" s="147"/>
      <c r="C863" s="147"/>
      <c r="D863" s="147"/>
      <c r="E863" s="147"/>
      <c r="F863" s="182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 x14ac:dyDescent="0.2">
      <c r="A864" s="147"/>
      <c r="B864" s="147"/>
      <c r="C864" s="147"/>
      <c r="D864" s="147"/>
      <c r="E864" s="147"/>
      <c r="F864" s="182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 x14ac:dyDescent="0.2">
      <c r="A865" s="147"/>
      <c r="B865" s="147"/>
      <c r="C865" s="147"/>
      <c r="D865" s="147"/>
      <c r="E865" s="147"/>
      <c r="F865" s="182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 x14ac:dyDescent="0.2">
      <c r="A866" s="147"/>
      <c r="B866" s="147"/>
      <c r="C866" s="147"/>
      <c r="D866" s="147"/>
      <c r="E866" s="147"/>
      <c r="F866" s="182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 x14ac:dyDescent="0.2">
      <c r="A867" s="147"/>
      <c r="B867" s="147"/>
      <c r="C867" s="147"/>
      <c r="D867" s="147"/>
      <c r="E867" s="147"/>
      <c r="F867" s="182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 x14ac:dyDescent="0.2">
      <c r="A868" s="147"/>
      <c r="B868" s="147"/>
      <c r="C868" s="147"/>
      <c r="D868" s="147"/>
      <c r="E868" s="147"/>
      <c r="F868" s="182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 x14ac:dyDescent="0.2">
      <c r="A869" s="147"/>
      <c r="B869" s="147"/>
      <c r="C869" s="147"/>
      <c r="D869" s="147"/>
      <c r="E869" s="147"/>
      <c r="F869" s="182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 x14ac:dyDescent="0.2">
      <c r="A870" s="147"/>
      <c r="B870" s="147"/>
      <c r="C870" s="147"/>
      <c r="D870" s="147"/>
      <c r="E870" s="147"/>
      <c r="F870" s="182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 x14ac:dyDescent="0.2">
      <c r="A871" s="147"/>
      <c r="B871" s="147"/>
      <c r="C871" s="147"/>
      <c r="D871" s="147"/>
      <c r="E871" s="147"/>
      <c r="F871" s="182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 x14ac:dyDescent="0.2">
      <c r="A872" s="147"/>
      <c r="B872" s="147"/>
      <c r="C872" s="147"/>
      <c r="D872" s="147"/>
      <c r="E872" s="147"/>
      <c r="F872" s="182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 x14ac:dyDescent="0.2">
      <c r="A873" s="147"/>
      <c r="B873" s="147"/>
      <c r="C873" s="147"/>
      <c r="D873" s="147"/>
      <c r="E873" s="147"/>
      <c r="F873" s="182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 x14ac:dyDescent="0.2">
      <c r="A874" s="147"/>
      <c r="B874" s="147"/>
      <c r="C874" s="147"/>
      <c r="D874" s="147"/>
      <c r="E874" s="147"/>
      <c r="F874" s="182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 x14ac:dyDescent="0.2">
      <c r="A875" s="147"/>
      <c r="B875" s="147"/>
      <c r="C875" s="147"/>
      <c r="D875" s="147"/>
      <c r="E875" s="147"/>
      <c r="F875" s="182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 x14ac:dyDescent="0.2">
      <c r="A876" s="147"/>
      <c r="B876" s="147"/>
      <c r="C876" s="147"/>
      <c r="D876" s="147"/>
      <c r="E876" s="147"/>
      <c r="F876" s="182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 x14ac:dyDescent="0.2">
      <c r="A877" s="147"/>
      <c r="B877" s="147"/>
      <c r="C877" s="147"/>
      <c r="D877" s="147"/>
      <c r="E877" s="147"/>
      <c r="F877" s="182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 x14ac:dyDescent="0.2">
      <c r="A878" s="147"/>
      <c r="B878" s="147"/>
      <c r="C878" s="147"/>
      <c r="D878" s="147"/>
      <c r="E878" s="147"/>
      <c r="F878" s="182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 x14ac:dyDescent="0.2">
      <c r="A879" s="147"/>
      <c r="B879" s="147"/>
      <c r="C879" s="147"/>
      <c r="D879" s="147"/>
      <c r="E879" s="147"/>
      <c r="F879" s="182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 x14ac:dyDescent="0.2">
      <c r="A880" s="147"/>
      <c r="B880" s="147"/>
      <c r="C880" s="147"/>
      <c r="D880" s="147"/>
      <c r="E880" s="147"/>
      <c r="F880" s="182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 x14ac:dyDescent="0.2">
      <c r="A881" s="147"/>
      <c r="B881" s="147"/>
      <c r="C881" s="147"/>
      <c r="D881" s="147"/>
      <c r="E881" s="147"/>
      <c r="F881" s="182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 x14ac:dyDescent="0.2">
      <c r="A882" s="147"/>
      <c r="B882" s="147"/>
      <c r="C882" s="147"/>
      <c r="D882" s="147"/>
      <c r="E882" s="147"/>
      <c r="F882" s="182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 x14ac:dyDescent="0.2">
      <c r="A883" s="147"/>
      <c r="B883" s="147"/>
      <c r="C883" s="147"/>
      <c r="D883" s="147"/>
      <c r="E883" s="147"/>
      <c r="F883" s="182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 x14ac:dyDescent="0.2">
      <c r="A884" s="147"/>
      <c r="B884" s="147"/>
      <c r="C884" s="147"/>
      <c r="D884" s="147"/>
      <c r="E884" s="147"/>
      <c r="F884" s="182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 x14ac:dyDescent="0.2">
      <c r="A885" s="147"/>
      <c r="B885" s="147"/>
      <c r="C885" s="147"/>
      <c r="D885" s="147"/>
      <c r="E885" s="147"/>
      <c r="F885" s="182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 x14ac:dyDescent="0.2">
      <c r="A886" s="147"/>
      <c r="B886" s="147"/>
      <c r="C886" s="147"/>
      <c r="D886" s="147"/>
      <c r="E886" s="147"/>
      <c r="F886" s="182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 x14ac:dyDescent="0.2">
      <c r="A887" s="147"/>
      <c r="B887" s="147"/>
      <c r="C887" s="147"/>
      <c r="D887" s="147"/>
      <c r="E887" s="147"/>
      <c r="F887" s="182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 x14ac:dyDescent="0.2">
      <c r="A888" s="147"/>
      <c r="B888" s="147"/>
      <c r="C888" s="147"/>
      <c r="D888" s="147"/>
      <c r="E888" s="147"/>
      <c r="F888" s="182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 x14ac:dyDescent="0.2">
      <c r="A889" s="147"/>
      <c r="B889" s="147"/>
      <c r="C889" s="147"/>
      <c r="D889" s="147"/>
      <c r="E889" s="147"/>
      <c r="F889" s="182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 x14ac:dyDescent="0.2">
      <c r="A890" s="147"/>
      <c r="B890" s="147"/>
      <c r="C890" s="147"/>
      <c r="D890" s="147"/>
      <c r="E890" s="147"/>
      <c r="F890" s="182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 x14ac:dyDescent="0.2">
      <c r="A891" s="147"/>
      <c r="B891" s="147"/>
      <c r="C891" s="147"/>
      <c r="D891" s="147"/>
      <c r="E891" s="147"/>
      <c r="F891" s="182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 x14ac:dyDescent="0.2">
      <c r="A892" s="147"/>
      <c r="B892" s="147"/>
      <c r="C892" s="147"/>
      <c r="D892" s="147"/>
      <c r="E892" s="147"/>
      <c r="F892" s="182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 x14ac:dyDescent="0.2">
      <c r="A893" s="147"/>
      <c r="B893" s="147"/>
      <c r="C893" s="147"/>
      <c r="D893" s="147"/>
      <c r="E893" s="147"/>
      <c r="F893" s="182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 x14ac:dyDescent="0.2">
      <c r="A894" s="147"/>
      <c r="B894" s="147"/>
      <c r="C894" s="147"/>
      <c r="D894" s="147"/>
      <c r="E894" s="147"/>
      <c r="F894" s="182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 x14ac:dyDescent="0.2">
      <c r="A895" s="147"/>
      <c r="B895" s="147"/>
      <c r="C895" s="147"/>
      <c r="D895" s="147"/>
      <c r="E895" s="147"/>
      <c r="F895" s="182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 x14ac:dyDescent="0.2">
      <c r="A896" s="147"/>
      <c r="B896" s="147"/>
      <c r="C896" s="147"/>
      <c r="D896" s="147"/>
      <c r="E896" s="147"/>
      <c r="F896" s="182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 x14ac:dyDescent="0.2">
      <c r="A897" s="147"/>
      <c r="B897" s="147"/>
      <c r="C897" s="147"/>
      <c r="D897" s="147"/>
      <c r="E897" s="147"/>
      <c r="F897" s="182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 x14ac:dyDescent="0.2">
      <c r="A898" s="147"/>
      <c r="B898" s="147"/>
      <c r="C898" s="147"/>
      <c r="D898" s="147"/>
      <c r="E898" s="147"/>
      <c r="F898" s="182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 x14ac:dyDescent="0.2">
      <c r="A899" s="147"/>
      <c r="B899" s="147"/>
      <c r="C899" s="147"/>
      <c r="D899" s="147"/>
      <c r="E899" s="147"/>
      <c r="F899" s="182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 x14ac:dyDescent="0.2">
      <c r="A900" s="147"/>
      <c r="B900" s="147"/>
      <c r="C900" s="147"/>
      <c r="D900" s="147"/>
      <c r="E900" s="147"/>
      <c r="F900" s="182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 x14ac:dyDescent="0.2">
      <c r="A901" s="147"/>
      <c r="B901" s="147"/>
      <c r="C901" s="147"/>
      <c r="D901" s="147"/>
      <c r="E901" s="147"/>
      <c r="F901" s="182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 x14ac:dyDescent="0.2">
      <c r="A902" s="147"/>
      <c r="B902" s="147"/>
      <c r="C902" s="147"/>
      <c r="D902" s="147"/>
      <c r="E902" s="147"/>
      <c r="F902" s="182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 x14ac:dyDescent="0.2">
      <c r="A903" s="147"/>
      <c r="B903" s="147"/>
      <c r="C903" s="147"/>
      <c r="D903" s="147"/>
      <c r="E903" s="147"/>
      <c r="F903" s="182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 x14ac:dyDescent="0.2">
      <c r="A904" s="147"/>
      <c r="B904" s="147"/>
      <c r="C904" s="147"/>
      <c r="D904" s="147"/>
      <c r="E904" s="147"/>
      <c r="F904" s="182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 x14ac:dyDescent="0.2">
      <c r="A905" s="147"/>
      <c r="B905" s="147"/>
      <c r="C905" s="147"/>
      <c r="D905" s="147"/>
      <c r="E905" s="147"/>
      <c r="F905" s="182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 x14ac:dyDescent="0.2">
      <c r="A906" s="147"/>
      <c r="B906" s="147"/>
      <c r="C906" s="147"/>
      <c r="D906" s="147"/>
      <c r="E906" s="147"/>
      <c r="F906" s="182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 x14ac:dyDescent="0.2">
      <c r="A907" s="147"/>
      <c r="B907" s="147"/>
      <c r="C907" s="147"/>
      <c r="D907" s="147"/>
      <c r="E907" s="147"/>
      <c r="F907" s="182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 x14ac:dyDescent="0.2">
      <c r="A908" s="147"/>
      <c r="B908" s="147"/>
      <c r="C908" s="147"/>
      <c r="D908" s="147"/>
      <c r="E908" s="147"/>
      <c r="F908" s="182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 x14ac:dyDescent="0.2">
      <c r="A909" s="147"/>
      <c r="B909" s="147"/>
      <c r="C909" s="147"/>
      <c r="D909" s="147"/>
      <c r="E909" s="147"/>
      <c r="F909" s="182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 x14ac:dyDescent="0.2">
      <c r="A910" s="147"/>
      <c r="B910" s="147"/>
      <c r="C910" s="147"/>
      <c r="D910" s="147"/>
      <c r="E910" s="147"/>
      <c r="F910" s="182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 x14ac:dyDescent="0.2">
      <c r="A911" s="147"/>
      <c r="B911" s="147"/>
      <c r="C911" s="147"/>
      <c r="D911" s="147"/>
      <c r="E911" s="147"/>
      <c r="F911" s="182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 x14ac:dyDescent="0.2">
      <c r="A912" s="147"/>
      <c r="B912" s="147"/>
      <c r="C912" s="147"/>
      <c r="D912" s="147"/>
      <c r="E912" s="147"/>
      <c r="F912" s="182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 x14ac:dyDescent="0.2">
      <c r="A913" s="147"/>
      <c r="B913" s="147"/>
      <c r="C913" s="147"/>
      <c r="D913" s="147"/>
      <c r="E913" s="147"/>
      <c r="F913" s="182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 x14ac:dyDescent="0.2">
      <c r="A914" s="147"/>
      <c r="B914" s="147"/>
      <c r="C914" s="147"/>
      <c r="D914" s="147"/>
      <c r="E914" s="147"/>
      <c r="F914" s="182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 x14ac:dyDescent="0.2">
      <c r="A915" s="147"/>
      <c r="B915" s="147"/>
      <c r="C915" s="147"/>
      <c r="D915" s="147"/>
      <c r="E915" s="147"/>
      <c r="F915" s="182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 x14ac:dyDescent="0.2">
      <c r="A916" s="147"/>
      <c r="B916" s="147"/>
      <c r="C916" s="147"/>
      <c r="D916" s="147"/>
      <c r="E916" s="147"/>
      <c r="F916" s="182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 x14ac:dyDescent="0.2">
      <c r="A917" s="147"/>
      <c r="B917" s="147"/>
      <c r="C917" s="147"/>
      <c r="D917" s="147"/>
      <c r="E917" s="147"/>
      <c r="F917" s="182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 x14ac:dyDescent="0.2">
      <c r="A918" s="147"/>
      <c r="B918" s="147"/>
      <c r="C918" s="147"/>
      <c r="D918" s="147"/>
      <c r="E918" s="147"/>
      <c r="F918" s="182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 x14ac:dyDescent="0.2">
      <c r="A919" s="147"/>
      <c r="B919" s="147"/>
      <c r="C919" s="147"/>
      <c r="D919" s="147"/>
      <c r="E919" s="147"/>
      <c r="F919" s="182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 x14ac:dyDescent="0.2">
      <c r="A920" s="147"/>
      <c r="B920" s="147"/>
      <c r="C920" s="147"/>
      <c r="D920" s="147"/>
      <c r="E920" s="147"/>
      <c r="F920" s="182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 x14ac:dyDescent="0.2">
      <c r="A921" s="147"/>
      <c r="B921" s="147"/>
      <c r="C921" s="147"/>
      <c r="D921" s="147"/>
      <c r="E921" s="147"/>
      <c r="F921" s="182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 x14ac:dyDescent="0.2">
      <c r="A922" s="147"/>
      <c r="B922" s="147"/>
      <c r="C922" s="147"/>
      <c r="D922" s="147"/>
      <c r="E922" s="147"/>
      <c r="F922" s="182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 x14ac:dyDescent="0.2">
      <c r="A923" s="147"/>
      <c r="B923" s="147"/>
      <c r="C923" s="147"/>
      <c r="D923" s="147"/>
      <c r="E923" s="147"/>
      <c r="F923" s="182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 x14ac:dyDescent="0.2">
      <c r="A924" s="147"/>
      <c r="B924" s="147"/>
      <c r="C924" s="147"/>
      <c r="D924" s="147"/>
      <c r="E924" s="147"/>
      <c r="F924" s="182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 x14ac:dyDescent="0.2">
      <c r="A925" s="147"/>
      <c r="B925" s="147"/>
      <c r="C925" s="147"/>
      <c r="D925" s="147"/>
      <c r="E925" s="147"/>
      <c r="F925" s="182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 x14ac:dyDescent="0.2">
      <c r="A926" s="147"/>
      <c r="B926" s="147"/>
      <c r="C926" s="147"/>
      <c r="D926" s="147"/>
      <c r="E926" s="147"/>
      <c r="F926" s="182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 x14ac:dyDescent="0.2">
      <c r="A927" s="147"/>
      <c r="B927" s="147"/>
      <c r="C927" s="147"/>
      <c r="D927" s="147"/>
      <c r="E927" s="147"/>
      <c r="F927" s="182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 x14ac:dyDescent="0.2">
      <c r="A928" s="147"/>
      <c r="B928" s="147"/>
      <c r="C928" s="147"/>
      <c r="D928" s="147"/>
      <c r="E928" s="147"/>
      <c r="F928" s="182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 x14ac:dyDescent="0.2">
      <c r="A929" s="147"/>
      <c r="B929" s="147"/>
      <c r="C929" s="147"/>
      <c r="D929" s="147"/>
      <c r="E929" s="147"/>
      <c r="F929" s="182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 x14ac:dyDescent="0.2">
      <c r="A930" s="147"/>
      <c r="B930" s="147"/>
      <c r="C930" s="147"/>
      <c r="D930" s="147"/>
      <c r="E930" s="147"/>
      <c r="F930" s="182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 x14ac:dyDescent="0.2">
      <c r="A931" s="147"/>
      <c r="B931" s="147"/>
      <c r="C931" s="147"/>
      <c r="D931" s="147"/>
      <c r="E931" s="147"/>
      <c r="F931" s="182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 x14ac:dyDescent="0.2">
      <c r="A932" s="147"/>
      <c r="B932" s="147"/>
      <c r="C932" s="147"/>
      <c r="D932" s="147"/>
      <c r="E932" s="147"/>
      <c r="F932" s="182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 x14ac:dyDescent="0.2">
      <c r="A933" s="147"/>
      <c r="B933" s="147"/>
      <c r="C933" s="147"/>
      <c r="D933" s="147"/>
      <c r="E933" s="147"/>
      <c r="F933" s="182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 x14ac:dyDescent="0.2">
      <c r="A934" s="147"/>
      <c r="B934" s="147"/>
      <c r="C934" s="147"/>
      <c r="D934" s="147"/>
      <c r="E934" s="147"/>
      <c r="F934" s="182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 x14ac:dyDescent="0.2">
      <c r="A935" s="147"/>
      <c r="B935" s="147"/>
      <c r="C935" s="147"/>
      <c r="D935" s="147"/>
      <c r="E935" s="147"/>
      <c r="F935" s="182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 x14ac:dyDescent="0.2">
      <c r="A936" s="147"/>
      <c r="B936" s="147"/>
      <c r="C936" s="147"/>
      <c r="D936" s="147"/>
      <c r="E936" s="147"/>
      <c r="F936" s="182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 x14ac:dyDescent="0.2">
      <c r="A937" s="147"/>
      <c r="B937" s="147"/>
      <c r="C937" s="147"/>
      <c r="D937" s="147"/>
      <c r="E937" s="147"/>
      <c r="F937" s="182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 x14ac:dyDescent="0.2">
      <c r="A938" s="147"/>
      <c r="B938" s="147"/>
      <c r="C938" s="147"/>
      <c r="D938" s="147"/>
      <c r="E938" s="147"/>
      <c r="F938" s="182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 x14ac:dyDescent="0.2">
      <c r="A939" s="147"/>
      <c r="B939" s="147"/>
      <c r="C939" s="147"/>
      <c r="D939" s="147"/>
      <c r="E939" s="147"/>
      <c r="F939" s="182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 x14ac:dyDescent="0.2">
      <c r="A940" s="147"/>
      <c r="B940" s="147"/>
      <c r="C940" s="147"/>
      <c r="D940" s="147"/>
      <c r="E940" s="147"/>
      <c r="F940" s="182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 x14ac:dyDescent="0.2">
      <c r="A941" s="147"/>
      <c r="B941" s="147"/>
      <c r="C941" s="147"/>
      <c r="D941" s="147"/>
      <c r="E941" s="147"/>
      <c r="F941" s="182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 x14ac:dyDescent="0.2">
      <c r="A942" s="147"/>
      <c r="B942" s="147"/>
      <c r="C942" s="147"/>
      <c r="D942" s="147"/>
      <c r="E942" s="147"/>
      <c r="F942" s="182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 x14ac:dyDescent="0.2">
      <c r="A943" s="147"/>
      <c r="B943" s="147"/>
      <c r="C943" s="147"/>
      <c r="D943" s="147"/>
      <c r="E943" s="147"/>
      <c r="F943" s="182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 x14ac:dyDescent="0.2">
      <c r="A944" s="147"/>
      <c r="B944" s="147"/>
      <c r="C944" s="147"/>
      <c r="D944" s="147"/>
      <c r="E944" s="147"/>
      <c r="F944" s="182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 x14ac:dyDescent="0.2">
      <c r="A945" s="147"/>
      <c r="B945" s="147"/>
      <c r="C945" s="147"/>
      <c r="D945" s="147"/>
      <c r="E945" s="147"/>
      <c r="F945" s="182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 x14ac:dyDescent="0.2">
      <c r="A946" s="147"/>
      <c r="B946" s="147"/>
      <c r="C946" s="147"/>
      <c r="D946" s="147"/>
      <c r="E946" s="147"/>
      <c r="F946" s="182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 x14ac:dyDescent="0.2">
      <c r="A947" s="147"/>
      <c r="B947" s="147"/>
      <c r="C947" s="147"/>
      <c r="D947" s="147"/>
      <c r="E947" s="147"/>
      <c r="F947" s="182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 x14ac:dyDescent="0.2">
      <c r="A948" s="147"/>
      <c r="B948" s="147"/>
      <c r="C948" s="147"/>
      <c r="D948" s="147"/>
      <c r="E948" s="147"/>
      <c r="F948" s="182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 x14ac:dyDescent="0.2">
      <c r="A949" s="147"/>
      <c r="B949" s="147"/>
      <c r="C949" s="147"/>
      <c r="D949" s="147"/>
      <c r="E949" s="147"/>
      <c r="F949" s="182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 x14ac:dyDescent="0.2">
      <c r="A950" s="147"/>
      <c r="B950" s="147"/>
      <c r="C950" s="147"/>
      <c r="D950" s="147"/>
      <c r="E950" s="147"/>
      <c r="F950" s="182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 x14ac:dyDescent="0.2">
      <c r="A951" s="147"/>
      <c r="B951" s="147"/>
      <c r="C951" s="147"/>
      <c r="D951" s="147"/>
      <c r="E951" s="147"/>
      <c r="F951" s="182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 x14ac:dyDescent="0.2">
      <c r="A952" s="147"/>
      <c r="B952" s="147"/>
      <c r="C952" s="147"/>
      <c r="D952" s="147"/>
      <c r="E952" s="147"/>
      <c r="F952" s="182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 x14ac:dyDescent="0.2">
      <c r="A953" s="147"/>
      <c r="B953" s="147"/>
      <c r="C953" s="147"/>
      <c r="D953" s="147"/>
      <c r="E953" s="147"/>
      <c r="F953" s="182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 x14ac:dyDescent="0.2">
      <c r="A954" s="147"/>
      <c r="B954" s="147"/>
      <c r="C954" s="147"/>
      <c r="D954" s="147"/>
      <c r="E954" s="147"/>
      <c r="F954" s="182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 x14ac:dyDescent="0.2">
      <c r="A955" s="147"/>
      <c r="B955" s="147"/>
      <c r="C955" s="147"/>
      <c r="D955" s="147"/>
      <c r="E955" s="147"/>
      <c r="F955" s="182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 x14ac:dyDescent="0.2">
      <c r="A956" s="147"/>
      <c r="B956" s="147"/>
      <c r="C956" s="147"/>
      <c r="D956" s="147"/>
      <c r="E956" s="147"/>
      <c r="F956" s="182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 x14ac:dyDescent="0.2">
      <c r="A957" s="147"/>
      <c r="B957" s="147"/>
      <c r="C957" s="147"/>
      <c r="D957" s="147"/>
      <c r="E957" s="147"/>
      <c r="F957" s="182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 x14ac:dyDescent="0.2">
      <c r="A958" s="147"/>
      <c r="B958" s="147"/>
      <c r="C958" s="147"/>
      <c r="D958" s="147"/>
      <c r="E958" s="147"/>
      <c r="F958" s="182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 x14ac:dyDescent="0.2">
      <c r="A959" s="147"/>
      <c r="B959" s="147"/>
      <c r="C959" s="147"/>
      <c r="D959" s="147"/>
      <c r="E959" s="147"/>
      <c r="F959" s="182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 x14ac:dyDescent="0.2">
      <c r="A960" s="147"/>
      <c r="B960" s="147"/>
      <c r="C960" s="147"/>
      <c r="D960" s="147"/>
      <c r="E960" s="147"/>
      <c r="F960" s="182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 x14ac:dyDescent="0.2">
      <c r="A961" s="147"/>
      <c r="B961" s="147"/>
      <c r="C961" s="147"/>
      <c r="D961" s="147"/>
      <c r="E961" s="147"/>
      <c r="F961" s="182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 x14ac:dyDescent="0.2">
      <c r="A962" s="147"/>
      <c r="B962" s="147"/>
      <c r="C962" s="147"/>
      <c r="D962" s="147"/>
      <c r="E962" s="147"/>
      <c r="F962" s="182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 x14ac:dyDescent="0.2">
      <c r="A963" s="147"/>
      <c r="B963" s="147"/>
      <c r="C963" s="147"/>
      <c r="D963" s="147"/>
      <c r="E963" s="147"/>
      <c r="F963" s="182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 x14ac:dyDescent="0.2">
      <c r="A964" s="147"/>
      <c r="B964" s="147"/>
      <c r="C964" s="147"/>
      <c r="D964" s="147"/>
      <c r="E964" s="147"/>
      <c r="F964" s="182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 x14ac:dyDescent="0.2">
      <c r="A965" s="147"/>
      <c r="B965" s="147"/>
      <c r="C965" s="147"/>
      <c r="D965" s="147"/>
      <c r="E965" s="147"/>
      <c r="F965" s="182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 x14ac:dyDescent="0.2">
      <c r="A966" s="147"/>
      <c r="B966" s="147"/>
      <c r="C966" s="147"/>
      <c r="D966" s="147"/>
      <c r="E966" s="147"/>
      <c r="F966" s="182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 x14ac:dyDescent="0.2">
      <c r="A967" s="147"/>
      <c r="B967" s="147"/>
      <c r="C967" s="147"/>
      <c r="D967" s="147"/>
      <c r="E967" s="147"/>
      <c r="F967" s="182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 x14ac:dyDescent="0.2">
      <c r="A968" s="147"/>
      <c r="B968" s="147"/>
      <c r="C968" s="147"/>
      <c r="D968" s="147"/>
      <c r="E968" s="147"/>
      <c r="F968" s="182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 x14ac:dyDescent="0.2">
      <c r="A969" s="147"/>
      <c r="B969" s="147"/>
      <c r="C969" s="147"/>
      <c r="D969" s="147"/>
      <c r="E969" s="147"/>
      <c r="F969" s="182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 x14ac:dyDescent="0.2">
      <c r="A970" s="147"/>
      <c r="B970" s="147"/>
      <c r="C970" s="147"/>
      <c r="D970" s="147"/>
      <c r="E970" s="147"/>
      <c r="F970" s="182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 x14ac:dyDescent="0.2">
      <c r="A971" s="147"/>
      <c r="B971" s="147"/>
      <c r="C971" s="147"/>
      <c r="D971" s="147"/>
      <c r="E971" s="147"/>
      <c r="F971" s="182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 x14ac:dyDescent="0.2">
      <c r="A972" s="147"/>
      <c r="B972" s="147"/>
      <c r="C972" s="147"/>
      <c r="D972" s="147"/>
      <c r="E972" s="147"/>
      <c r="F972" s="182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 x14ac:dyDescent="0.2">
      <c r="A973" s="147"/>
      <c r="B973" s="147"/>
      <c r="C973" s="147"/>
      <c r="D973" s="147"/>
      <c r="E973" s="147"/>
      <c r="F973" s="182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 x14ac:dyDescent="0.2">
      <c r="A974" s="147"/>
      <c r="B974" s="147"/>
      <c r="C974" s="147"/>
      <c r="D974" s="147"/>
      <c r="E974" s="147"/>
      <c r="F974" s="182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 x14ac:dyDescent="0.2">
      <c r="A975" s="147"/>
      <c r="B975" s="147"/>
      <c r="C975" s="147"/>
      <c r="D975" s="147"/>
      <c r="E975" s="147"/>
      <c r="F975" s="182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 x14ac:dyDescent="0.2">
      <c r="A976" s="147"/>
      <c r="B976" s="147"/>
      <c r="C976" s="147"/>
      <c r="D976" s="147"/>
      <c r="E976" s="147"/>
      <c r="F976" s="182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 x14ac:dyDescent="0.2">
      <c r="A977" s="147"/>
      <c r="B977" s="147"/>
      <c r="C977" s="147"/>
      <c r="D977" s="147"/>
      <c r="E977" s="147"/>
      <c r="F977" s="182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 x14ac:dyDescent="0.2">
      <c r="A978" s="147"/>
      <c r="B978" s="147"/>
      <c r="C978" s="147"/>
      <c r="D978" s="147"/>
      <c r="E978" s="147"/>
      <c r="F978" s="182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 x14ac:dyDescent="0.2">
      <c r="A979" s="147"/>
      <c r="B979" s="147"/>
      <c r="C979" s="147"/>
      <c r="D979" s="147"/>
      <c r="E979" s="147"/>
      <c r="F979" s="182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 x14ac:dyDescent="0.2">
      <c r="A980" s="147"/>
      <c r="B980" s="147"/>
      <c r="C980" s="147"/>
      <c r="D980" s="147"/>
      <c r="E980" s="147"/>
      <c r="F980" s="182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 x14ac:dyDescent="0.2">
      <c r="A981" s="147"/>
      <c r="B981" s="147"/>
      <c r="C981" s="147"/>
      <c r="D981" s="147"/>
      <c r="E981" s="147"/>
      <c r="F981" s="182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 x14ac:dyDescent="0.2">
      <c r="A982" s="147"/>
      <c r="B982" s="147"/>
      <c r="C982" s="147"/>
      <c r="D982" s="147"/>
      <c r="E982" s="147"/>
      <c r="F982" s="182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 x14ac:dyDescent="0.2">
      <c r="A983" s="147"/>
      <c r="B983" s="147"/>
      <c r="C983" s="147"/>
      <c r="D983" s="147"/>
      <c r="E983" s="147"/>
      <c r="F983" s="182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 x14ac:dyDescent="0.2">
      <c r="A984" s="147"/>
      <c r="B984" s="147"/>
      <c r="C984" s="147"/>
      <c r="D984" s="147"/>
      <c r="E984" s="147"/>
      <c r="F984" s="182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 x14ac:dyDescent="0.2">
      <c r="A985" s="147"/>
      <c r="B985" s="147"/>
      <c r="C985" s="147"/>
      <c r="D985" s="147"/>
      <c r="E985" s="147"/>
      <c r="F985" s="182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 x14ac:dyDescent="0.2">
      <c r="A986" s="147"/>
      <c r="B986" s="147"/>
      <c r="C986" s="147"/>
      <c r="D986" s="147"/>
      <c r="E986" s="147"/>
      <c r="F986" s="182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 x14ac:dyDescent="0.2">
      <c r="A987" s="147"/>
      <c r="B987" s="147"/>
      <c r="C987" s="147"/>
      <c r="D987" s="147"/>
      <c r="E987" s="147"/>
      <c r="F987" s="182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 x14ac:dyDescent="0.2">
      <c r="A988" s="147"/>
      <c r="B988" s="147"/>
      <c r="C988" s="147"/>
      <c r="D988" s="147"/>
      <c r="E988" s="147"/>
      <c r="F988" s="182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 x14ac:dyDescent="0.2">
      <c r="A989" s="147"/>
      <c r="B989" s="147"/>
      <c r="C989" s="147"/>
      <c r="D989" s="147"/>
      <c r="E989" s="147"/>
      <c r="F989" s="182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 x14ac:dyDescent="0.2">
      <c r="A990" s="147"/>
      <c r="B990" s="147"/>
      <c r="C990" s="147"/>
      <c r="D990" s="147"/>
      <c r="E990" s="147"/>
      <c r="F990" s="182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 x14ac:dyDescent="0.2">
      <c r="A991" s="147"/>
      <c r="B991" s="147"/>
      <c r="C991" s="147"/>
      <c r="D991" s="147"/>
      <c r="E991" s="147"/>
      <c r="F991" s="182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 x14ac:dyDescent="0.2">
      <c r="A992" s="147"/>
      <c r="B992" s="147"/>
      <c r="C992" s="147"/>
      <c r="D992" s="147"/>
      <c r="E992" s="147"/>
      <c r="F992" s="182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 x14ac:dyDescent="0.2">
      <c r="A993" s="147"/>
      <c r="B993" s="147"/>
      <c r="C993" s="147"/>
      <c r="D993" s="147"/>
      <c r="E993" s="147"/>
      <c r="F993" s="182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 x14ac:dyDescent="0.2">
      <c r="A994" s="147"/>
      <c r="B994" s="147"/>
      <c r="C994" s="147"/>
      <c r="D994" s="147"/>
      <c r="E994" s="147"/>
      <c r="F994" s="182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 x14ac:dyDescent="0.2">
      <c r="A995" s="147"/>
      <c r="B995" s="147"/>
      <c r="C995" s="147"/>
      <c r="D995" s="147"/>
      <c r="E995" s="147"/>
      <c r="F995" s="182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 x14ac:dyDescent="0.2">
      <c r="A996" s="147"/>
      <c r="B996" s="147"/>
      <c r="C996" s="147"/>
      <c r="D996" s="147"/>
      <c r="E996" s="147"/>
      <c r="F996" s="182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 x14ac:dyDescent="0.2">
      <c r="A997" s="147"/>
      <c r="B997" s="147"/>
      <c r="C997" s="147"/>
      <c r="D997" s="147"/>
      <c r="E997" s="147"/>
      <c r="F997" s="182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 x14ac:dyDescent="0.2">
      <c r="A998" s="147"/>
      <c r="B998" s="147"/>
      <c r="C998" s="147"/>
      <c r="D998" s="147"/>
      <c r="E998" s="147"/>
      <c r="F998" s="182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 x14ac:dyDescent="0.2">
      <c r="A999" s="147"/>
      <c r="B999" s="147"/>
      <c r="C999" s="147"/>
      <c r="D999" s="147"/>
      <c r="E999" s="147"/>
      <c r="F999" s="182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 x14ac:dyDescent="0.2">
      <c r="A1000" s="147"/>
      <c r="B1000" s="147"/>
      <c r="C1000" s="147"/>
      <c r="D1000" s="147"/>
      <c r="E1000" s="147"/>
      <c r="F1000" s="182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hyperlinks>
    <hyperlink ref="A5" location="INDICE!A8" display="VOLVER AL INDICE" xr:uid="{74A422C6-B4D6-4DAC-8103-DA6BCEBC6E47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65F7D-F3BD-45B4-BAB0-059DC0444785}">
  <dimension ref="A1:I341"/>
  <sheetViews>
    <sheetView zoomScale="130" zoomScaleNormal="130" workbookViewId="0">
      <pane xSplit="1" ySplit="9" topLeftCell="B97" activePane="bottomRight" state="frozen"/>
      <selection pane="topRight" activeCell="B1" sqref="B1"/>
      <selection pane="bottomLeft" activeCell="A10" sqref="A10"/>
      <selection pane="bottomRight" activeCell="B109" sqref="B109"/>
    </sheetView>
  </sheetViews>
  <sheetFormatPr baseColWidth="10" defaultColWidth="11.42578125" defaultRowHeight="11.25" x14ac:dyDescent="0.2"/>
  <cols>
    <col min="1" max="1" width="10.7109375" style="201" customWidth="1"/>
    <col min="2" max="7" width="14.85546875" style="201" customWidth="1"/>
    <col min="8" max="16384" width="11.42578125" style="119"/>
  </cols>
  <sheetData>
    <row r="1" spans="1:9" ht="3.75" customHeight="1" x14ac:dyDescent="0.2">
      <c r="A1" s="29"/>
      <c r="B1" s="117"/>
      <c r="C1" s="117"/>
      <c r="D1" s="117"/>
      <c r="E1" s="117"/>
      <c r="F1" s="117"/>
      <c r="G1" s="190"/>
    </row>
    <row r="2" spans="1:9" x14ac:dyDescent="0.2">
      <c r="A2" s="120" t="s">
        <v>14</v>
      </c>
      <c r="B2" s="297" t="s">
        <v>155</v>
      </c>
      <c r="C2" s="121"/>
      <c r="D2" s="121"/>
      <c r="E2" s="121"/>
      <c r="F2" s="121"/>
      <c r="G2" s="191"/>
    </row>
    <row r="3" spans="1:9" x14ac:dyDescent="0.2">
      <c r="A3" s="120" t="s">
        <v>148</v>
      </c>
      <c r="B3" s="297" t="s">
        <v>175</v>
      </c>
      <c r="C3" s="121"/>
      <c r="D3" s="121"/>
      <c r="E3" s="121"/>
      <c r="F3" s="121"/>
      <c r="G3" s="191"/>
    </row>
    <row r="4" spans="1:9" ht="3" customHeight="1" x14ac:dyDescent="0.2">
      <c r="A4" s="29"/>
      <c r="B4" s="301"/>
      <c r="C4" s="301"/>
      <c r="D4" s="301"/>
      <c r="E4" s="301"/>
      <c r="F4" s="301"/>
      <c r="G4" s="396"/>
    </row>
    <row r="5" spans="1:9" ht="22.5" x14ac:dyDescent="0.2">
      <c r="A5" s="296" t="s">
        <v>185</v>
      </c>
      <c r="B5" s="397"/>
      <c r="C5" s="397"/>
      <c r="D5" s="397"/>
      <c r="E5" s="397"/>
      <c r="F5" s="397"/>
      <c r="G5" s="398"/>
    </row>
    <row r="6" spans="1:9" ht="30.75" customHeight="1" x14ac:dyDescent="0.2">
      <c r="A6" s="196" t="s">
        <v>153</v>
      </c>
      <c r="B6" s="192" t="s">
        <v>37</v>
      </c>
      <c r="C6" s="193" t="s">
        <v>37</v>
      </c>
      <c r="D6" s="192" t="s">
        <v>37</v>
      </c>
      <c r="E6" s="193" t="s">
        <v>37</v>
      </c>
      <c r="F6" s="194" t="s">
        <v>37</v>
      </c>
      <c r="G6" s="195" t="s">
        <v>37</v>
      </c>
    </row>
    <row r="7" spans="1:9" x14ac:dyDescent="0.2">
      <c r="A7" s="307"/>
      <c r="B7" s="391" t="s">
        <v>12</v>
      </c>
      <c r="C7" s="392"/>
      <c r="D7" s="393"/>
      <c r="E7" s="392"/>
      <c r="F7" s="394"/>
      <c r="G7" s="395"/>
    </row>
    <row r="8" spans="1:9" ht="21.75" customHeight="1" x14ac:dyDescent="0.2">
      <c r="A8" s="399"/>
      <c r="B8" s="313" t="s">
        <v>149</v>
      </c>
      <c r="C8" s="314"/>
      <c r="D8" s="313" t="s">
        <v>150</v>
      </c>
      <c r="E8" s="314"/>
      <c r="F8" s="315" t="s">
        <v>74</v>
      </c>
      <c r="G8" s="316"/>
    </row>
    <row r="9" spans="1:9" x14ac:dyDescent="0.2">
      <c r="A9" s="70"/>
      <c r="B9" s="403" t="s">
        <v>151</v>
      </c>
      <c r="C9" s="404" t="s">
        <v>152</v>
      </c>
      <c r="D9" s="403" t="s">
        <v>151</v>
      </c>
      <c r="E9" s="404" t="s">
        <v>152</v>
      </c>
      <c r="F9" s="405" t="s">
        <v>151</v>
      </c>
      <c r="G9" s="406" t="s">
        <v>152</v>
      </c>
    </row>
    <row r="10" spans="1:9" x14ac:dyDescent="0.2">
      <c r="A10" s="127">
        <v>2000.01</v>
      </c>
      <c r="B10" s="400">
        <v>756336.67884872365</v>
      </c>
      <c r="C10" s="401">
        <v>670861.97086703265</v>
      </c>
      <c r="D10" s="400">
        <v>0</v>
      </c>
      <c r="E10" s="401">
        <v>403.83922663449039</v>
      </c>
      <c r="F10" s="400">
        <f t="shared" ref="F10:G38" si="0">B10+D10</f>
        <v>756336.67884872365</v>
      </c>
      <c r="G10" s="402">
        <f t="shared" si="0"/>
        <v>671265.81009366713</v>
      </c>
      <c r="H10" s="197"/>
      <c r="I10" s="197"/>
    </row>
    <row r="11" spans="1:9" x14ac:dyDescent="0.2">
      <c r="A11" s="127">
        <v>2000.02</v>
      </c>
      <c r="B11" s="198">
        <v>727160.80557935778</v>
      </c>
      <c r="C11" s="199">
        <v>695144.78116719064</v>
      </c>
      <c r="D11" s="198">
        <v>0</v>
      </c>
      <c r="E11" s="199">
        <v>742.44187073536489</v>
      </c>
      <c r="F11" s="198">
        <f t="shared" si="0"/>
        <v>727160.80557935778</v>
      </c>
      <c r="G11" s="200">
        <f t="shared" si="0"/>
        <v>695887.22303792601</v>
      </c>
    </row>
    <row r="12" spans="1:9" x14ac:dyDescent="0.2">
      <c r="A12" s="127">
        <v>2000.03</v>
      </c>
      <c r="B12" s="198">
        <v>707928.49918851699</v>
      </c>
      <c r="C12" s="199">
        <v>712779.40884986729</v>
      </c>
      <c r="D12" s="198">
        <v>0</v>
      </c>
      <c r="E12" s="199">
        <v>1015.1946980377375</v>
      </c>
      <c r="F12" s="198">
        <f t="shared" si="0"/>
        <v>707928.49918851699</v>
      </c>
      <c r="G12" s="200">
        <f t="shared" si="0"/>
        <v>713794.60354790499</v>
      </c>
    </row>
    <row r="13" spans="1:9" x14ac:dyDescent="0.2">
      <c r="A13" s="127">
        <v>2000.04</v>
      </c>
      <c r="B13" s="198">
        <v>725252.44904937269</v>
      </c>
      <c r="C13" s="199">
        <v>709929.87944701605</v>
      </c>
      <c r="D13" s="198">
        <v>0</v>
      </c>
      <c r="E13" s="199">
        <v>1053.8858969346152</v>
      </c>
      <c r="F13" s="198">
        <f t="shared" si="0"/>
        <v>725252.44904937269</v>
      </c>
      <c r="G13" s="200">
        <f t="shared" si="0"/>
        <v>710983.76534395071</v>
      </c>
    </row>
    <row r="14" spans="1:9" x14ac:dyDescent="0.2">
      <c r="A14" s="127">
        <v>2001.01</v>
      </c>
      <c r="B14" s="198">
        <v>702679.51436057501</v>
      </c>
      <c r="C14" s="199">
        <v>692508.80503823678</v>
      </c>
      <c r="D14" s="198">
        <v>0</v>
      </c>
      <c r="E14" s="199">
        <v>1258.1459730457223</v>
      </c>
      <c r="F14" s="198">
        <f t="shared" si="0"/>
        <v>702679.51436057501</v>
      </c>
      <c r="G14" s="200">
        <f t="shared" si="0"/>
        <v>693766.95101128251</v>
      </c>
    </row>
    <row r="15" spans="1:9" x14ac:dyDescent="0.2">
      <c r="A15" s="127">
        <v>2001.02</v>
      </c>
      <c r="B15" s="198">
        <v>693212.81325656502</v>
      </c>
      <c r="C15" s="199">
        <v>700485.06451948767</v>
      </c>
      <c r="D15" s="198">
        <v>0</v>
      </c>
      <c r="E15" s="199">
        <v>954.86890587766231</v>
      </c>
      <c r="F15" s="198">
        <f t="shared" si="0"/>
        <v>693212.81325656502</v>
      </c>
      <c r="G15" s="200">
        <f t="shared" si="0"/>
        <v>701439.93342536537</v>
      </c>
    </row>
    <row r="16" spans="1:9" x14ac:dyDescent="0.2">
      <c r="A16" s="127">
        <v>2001.03</v>
      </c>
      <c r="B16" s="198">
        <v>797831.73601724359</v>
      </c>
      <c r="C16" s="199">
        <v>672982.85077333287</v>
      </c>
      <c r="D16" s="198">
        <v>0</v>
      </c>
      <c r="E16" s="199">
        <v>1801.8202599345091</v>
      </c>
      <c r="F16" s="198">
        <f t="shared" si="0"/>
        <v>797831.73601724359</v>
      </c>
      <c r="G16" s="200">
        <f t="shared" si="0"/>
        <v>674784.6710332674</v>
      </c>
    </row>
    <row r="17" spans="1:7" x14ac:dyDescent="0.2">
      <c r="A17" s="127">
        <v>2001.04</v>
      </c>
      <c r="B17" s="198">
        <v>582883.53963936516</v>
      </c>
      <c r="C17" s="199">
        <v>630460.71411910304</v>
      </c>
      <c r="D17" s="198">
        <v>0</v>
      </c>
      <c r="E17" s="199">
        <v>285.66981265643716</v>
      </c>
      <c r="F17" s="198">
        <f t="shared" si="0"/>
        <v>582883.53963936516</v>
      </c>
      <c r="G17" s="200">
        <f t="shared" si="0"/>
        <v>630746.38393175951</v>
      </c>
    </row>
    <row r="18" spans="1:7" x14ac:dyDescent="0.2">
      <c r="A18" s="127">
        <f t="shared" ref="A18:A42" si="1">A14+1</f>
        <v>2002.01</v>
      </c>
      <c r="B18" s="198">
        <v>476654.04479829583</v>
      </c>
      <c r="C18" s="199">
        <v>492659.16847206041</v>
      </c>
      <c r="D18" s="198">
        <v>0</v>
      </c>
      <c r="E18" s="199">
        <v>3.0279701424760175</v>
      </c>
      <c r="F18" s="198">
        <f t="shared" si="0"/>
        <v>476654.04479829583</v>
      </c>
      <c r="G18" s="200">
        <f t="shared" si="0"/>
        <v>492662.1964422029</v>
      </c>
    </row>
    <row r="19" spans="1:7" x14ac:dyDescent="0.2">
      <c r="A19" s="127">
        <f t="shared" si="1"/>
        <v>2002.02</v>
      </c>
      <c r="B19" s="198">
        <v>364181.55077868013</v>
      </c>
      <c r="C19" s="199">
        <v>546645.58542203612</v>
      </c>
      <c r="D19" s="198">
        <v>0</v>
      </c>
      <c r="E19" s="199">
        <v>10.047785859616594</v>
      </c>
      <c r="F19" s="198">
        <f t="shared" si="0"/>
        <v>364181.55077868013</v>
      </c>
      <c r="G19" s="200">
        <f t="shared" si="0"/>
        <v>546655.63320789579</v>
      </c>
    </row>
    <row r="20" spans="1:7" x14ac:dyDescent="0.2">
      <c r="A20" s="127">
        <f t="shared" si="1"/>
        <v>2002.03</v>
      </c>
      <c r="B20" s="198">
        <v>329771.05278231518</v>
      </c>
      <c r="C20" s="199">
        <v>524947.97714342247</v>
      </c>
      <c r="D20" s="198">
        <v>0</v>
      </c>
      <c r="E20" s="199">
        <v>6.0481485062361013</v>
      </c>
      <c r="F20" s="198">
        <f t="shared" si="0"/>
        <v>329771.05278231518</v>
      </c>
      <c r="G20" s="200">
        <f t="shared" si="0"/>
        <v>524954.02529192867</v>
      </c>
    </row>
    <row r="21" spans="1:7" x14ac:dyDescent="0.2">
      <c r="A21" s="127">
        <f t="shared" si="1"/>
        <v>2002.04</v>
      </c>
      <c r="B21" s="198">
        <v>306837.92847060849</v>
      </c>
      <c r="C21" s="199">
        <v>525129.44735859917</v>
      </c>
      <c r="D21" s="198">
        <v>0</v>
      </c>
      <c r="E21" s="199">
        <v>2.0084196512501293</v>
      </c>
      <c r="F21" s="198">
        <f t="shared" si="0"/>
        <v>306837.92847060849</v>
      </c>
      <c r="G21" s="200">
        <f t="shared" si="0"/>
        <v>525131.45577825047</v>
      </c>
    </row>
    <row r="22" spans="1:7" x14ac:dyDescent="0.2">
      <c r="A22" s="127">
        <f t="shared" si="1"/>
        <v>2003.01</v>
      </c>
      <c r="B22" s="198">
        <v>285765.57758919778</v>
      </c>
      <c r="C22" s="199">
        <v>561222.09396886989</v>
      </c>
      <c r="D22" s="198">
        <v>0</v>
      </c>
      <c r="E22" s="199">
        <v>5.0094866534644078</v>
      </c>
      <c r="F22" s="198">
        <f t="shared" si="0"/>
        <v>285765.57758919778</v>
      </c>
      <c r="G22" s="200">
        <f t="shared" si="0"/>
        <v>561227.10345552338</v>
      </c>
    </row>
    <row r="23" spans="1:7" x14ac:dyDescent="0.2">
      <c r="A23" s="127">
        <f t="shared" si="1"/>
        <v>2003.02</v>
      </c>
      <c r="B23" s="198">
        <v>261261.05875821583</v>
      </c>
      <c r="C23" s="199">
        <v>575498.71679749724</v>
      </c>
      <c r="D23" s="198">
        <v>0</v>
      </c>
      <c r="E23" s="199">
        <v>0</v>
      </c>
      <c r="F23" s="198">
        <f t="shared" si="0"/>
        <v>261261.05875821583</v>
      </c>
      <c r="G23" s="200">
        <f t="shared" si="0"/>
        <v>575498.71679749724</v>
      </c>
    </row>
    <row r="24" spans="1:7" x14ac:dyDescent="0.2">
      <c r="A24" s="127">
        <f t="shared" si="1"/>
        <v>2003.03</v>
      </c>
      <c r="B24" s="198">
        <v>280146.21797847154</v>
      </c>
      <c r="C24" s="199">
        <v>718136.28877914348</v>
      </c>
      <c r="D24" s="198">
        <v>0</v>
      </c>
      <c r="E24" s="199">
        <v>8.0126115247870136</v>
      </c>
      <c r="F24" s="198">
        <f t="shared" si="0"/>
        <v>280146.21797847154</v>
      </c>
      <c r="G24" s="200">
        <f t="shared" si="0"/>
        <v>718144.30139066826</v>
      </c>
    </row>
    <row r="25" spans="1:7" x14ac:dyDescent="0.2">
      <c r="A25" s="127">
        <f t="shared" si="1"/>
        <v>2003.04</v>
      </c>
      <c r="B25" s="198">
        <v>291109.25921235478</v>
      </c>
      <c r="C25" s="199">
        <v>708928.8148399049</v>
      </c>
      <c r="D25" s="198">
        <v>0</v>
      </c>
      <c r="E25" s="199">
        <v>5.9999415673754717</v>
      </c>
      <c r="F25" s="198">
        <f t="shared" si="0"/>
        <v>291109.25921235478</v>
      </c>
      <c r="G25" s="200">
        <f t="shared" si="0"/>
        <v>708934.81478147232</v>
      </c>
    </row>
    <row r="26" spans="1:7" x14ac:dyDescent="0.2">
      <c r="A26" s="127">
        <f t="shared" si="1"/>
        <v>2004.01</v>
      </c>
      <c r="B26" s="198">
        <v>300651.72481946595</v>
      </c>
      <c r="C26" s="199">
        <v>725444.5860185927</v>
      </c>
      <c r="D26" s="198">
        <v>0</v>
      </c>
      <c r="E26" s="199">
        <v>8.4412642045454547</v>
      </c>
      <c r="F26" s="198">
        <f t="shared" si="0"/>
        <v>300651.72481946595</v>
      </c>
      <c r="G26" s="200">
        <f t="shared" si="0"/>
        <v>725453.02728279727</v>
      </c>
    </row>
    <row r="27" spans="1:7" x14ac:dyDescent="0.2">
      <c r="A27" s="127">
        <f t="shared" si="1"/>
        <v>2004.02</v>
      </c>
      <c r="B27" s="198">
        <v>343478.09617037157</v>
      </c>
      <c r="C27" s="199">
        <v>766615.80864757998</v>
      </c>
      <c r="D27" s="198">
        <v>0</v>
      </c>
      <c r="E27" s="199">
        <v>8.0064936264722597</v>
      </c>
      <c r="F27" s="198">
        <f t="shared" si="0"/>
        <v>343478.09617037157</v>
      </c>
      <c r="G27" s="200">
        <f t="shared" si="0"/>
        <v>766623.81514120649</v>
      </c>
    </row>
    <row r="28" spans="1:7" x14ac:dyDescent="0.2">
      <c r="A28" s="127">
        <f t="shared" si="1"/>
        <v>2004.03</v>
      </c>
      <c r="B28" s="198">
        <v>357707.87163504137</v>
      </c>
      <c r="C28" s="199">
        <v>788581.32543563936</v>
      </c>
      <c r="D28" s="198">
        <v>0</v>
      </c>
      <c r="E28" s="199">
        <v>2.999827079370569</v>
      </c>
      <c r="F28" s="198">
        <f t="shared" si="0"/>
        <v>357707.87163504137</v>
      </c>
      <c r="G28" s="200">
        <f t="shared" si="0"/>
        <v>788584.32526271872</v>
      </c>
    </row>
    <row r="29" spans="1:7" x14ac:dyDescent="0.2">
      <c r="A29" s="127">
        <f t="shared" si="1"/>
        <v>2004.04</v>
      </c>
      <c r="B29" s="198">
        <v>379747.00120024587</v>
      </c>
      <c r="C29" s="199">
        <v>811680.91737163614</v>
      </c>
      <c r="D29" s="198">
        <v>0</v>
      </c>
      <c r="E29" s="199">
        <v>9.0018116822267711</v>
      </c>
      <c r="F29" s="198">
        <f t="shared" si="0"/>
        <v>379747.00120024587</v>
      </c>
      <c r="G29" s="200">
        <f t="shared" si="0"/>
        <v>811689.91918331839</v>
      </c>
    </row>
    <row r="30" spans="1:7" x14ac:dyDescent="0.2">
      <c r="A30" s="127">
        <f t="shared" si="1"/>
        <v>2005.01</v>
      </c>
      <c r="B30" s="198">
        <v>409087.62354978727</v>
      </c>
      <c r="C30" s="199">
        <v>850699.09862651583</v>
      </c>
      <c r="D30" s="198">
        <v>0</v>
      </c>
      <c r="E30" s="199">
        <v>7.0107161441394563</v>
      </c>
      <c r="F30" s="198">
        <f t="shared" si="0"/>
        <v>409087.62354978727</v>
      </c>
      <c r="G30" s="200">
        <f t="shared" si="0"/>
        <v>850706.10934265994</v>
      </c>
    </row>
    <row r="31" spans="1:7" x14ac:dyDescent="0.2">
      <c r="A31" s="127">
        <f t="shared" si="1"/>
        <v>2005.02</v>
      </c>
      <c r="B31" s="198">
        <v>415256.076570292</v>
      </c>
      <c r="C31" s="199">
        <v>926037.70210603578</v>
      </c>
      <c r="D31" s="198">
        <v>0</v>
      </c>
      <c r="E31" s="199">
        <v>9.0009496627676047</v>
      </c>
      <c r="F31" s="198">
        <f t="shared" si="0"/>
        <v>415256.076570292</v>
      </c>
      <c r="G31" s="200">
        <f t="shared" si="0"/>
        <v>926046.70305569854</v>
      </c>
    </row>
    <row r="32" spans="1:7" x14ac:dyDescent="0.2">
      <c r="A32" s="127">
        <f t="shared" si="1"/>
        <v>2005.03</v>
      </c>
      <c r="B32" s="198">
        <v>471796.66063218802</v>
      </c>
      <c r="C32" s="199">
        <v>1013839.2179964023</v>
      </c>
      <c r="D32" s="198">
        <v>0</v>
      </c>
      <c r="E32" s="199">
        <v>0</v>
      </c>
      <c r="F32" s="198">
        <f t="shared" si="0"/>
        <v>471796.66063218802</v>
      </c>
      <c r="G32" s="200">
        <f t="shared" si="0"/>
        <v>1013839.2179964023</v>
      </c>
    </row>
    <row r="33" spans="1:7" x14ac:dyDescent="0.2">
      <c r="A33" s="127">
        <f t="shared" si="1"/>
        <v>2005.04</v>
      </c>
      <c r="B33" s="198">
        <v>526795.99089140736</v>
      </c>
      <c r="C33" s="199">
        <v>1046402.352083274</v>
      </c>
      <c r="D33" s="198">
        <v>0</v>
      </c>
      <c r="E33" s="199">
        <v>1.0001892783541628</v>
      </c>
      <c r="F33" s="198">
        <f t="shared" si="0"/>
        <v>526795.99089140736</v>
      </c>
      <c r="G33" s="200">
        <f t="shared" si="0"/>
        <v>1046403.3522725524</v>
      </c>
    </row>
    <row r="34" spans="1:7" x14ac:dyDescent="0.2">
      <c r="A34" s="127">
        <f t="shared" si="1"/>
        <v>2006.01</v>
      </c>
      <c r="B34" s="198">
        <v>496357.36519149493</v>
      </c>
      <c r="C34" s="199">
        <v>1094089.0635350042</v>
      </c>
      <c r="D34" s="198">
        <v>0</v>
      </c>
      <c r="E34" s="199">
        <v>1.0143114621147329</v>
      </c>
      <c r="F34" s="198">
        <f t="shared" si="0"/>
        <v>496357.36519149493</v>
      </c>
      <c r="G34" s="200">
        <f t="shared" si="0"/>
        <v>1094090.0778464663</v>
      </c>
    </row>
    <row r="35" spans="1:7" x14ac:dyDescent="0.2">
      <c r="A35" s="127">
        <f t="shared" si="1"/>
        <v>2006.02</v>
      </c>
      <c r="B35" s="198">
        <v>644046.45243586169</v>
      </c>
      <c r="C35" s="199">
        <v>1163041.453447025</v>
      </c>
      <c r="D35" s="198">
        <v>0</v>
      </c>
      <c r="E35" s="199">
        <v>1.0125056870773914</v>
      </c>
      <c r="F35" s="198">
        <f t="shared" si="0"/>
        <v>644046.45243586169</v>
      </c>
      <c r="G35" s="200">
        <f t="shared" si="0"/>
        <v>1163042.4659527121</v>
      </c>
    </row>
    <row r="36" spans="1:7" x14ac:dyDescent="0.2">
      <c r="A36" s="127">
        <f t="shared" si="1"/>
        <v>2006.03</v>
      </c>
      <c r="B36" s="198">
        <v>641683.22116415598</v>
      </c>
      <c r="C36" s="199">
        <v>1232071.0902443542</v>
      </c>
      <c r="D36" s="198">
        <v>0</v>
      </c>
      <c r="E36" s="199">
        <v>4.0028124917272034</v>
      </c>
      <c r="F36" s="198">
        <f t="shared" si="0"/>
        <v>641683.22116415598</v>
      </c>
      <c r="G36" s="200">
        <f t="shared" si="0"/>
        <v>1232075.0930568459</v>
      </c>
    </row>
    <row r="37" spans="1:7" x14ac:dyDescent="0.2">
      <c r="A37" s="127">
        <f t="shared" si="1"/>
        <v>2006.04</v>
      </c>
      <c r="B37" s="198">
        <v>684494.47847868002</v>
      </c>
      <c r="C37" s="199">
        <v>1311132.9706383166</v>
      </c>
      <c r="D37" s="198">
        <v>0</v>
      </c>
      <c r="E37" s="199">
        <v>12.83880789601224</v>
      </c>
      <c r="F37" s="198">
        <f t="shared" si="0"/>
        <v>684494.47847868002</v>
      </c>
      <c r="G37" s="200">
        <f t="shared" si="0"/>
        <v>1311145.8094462126</v>
      </c>
    </row>
    <row r="38" spans="1:7" x14ac:dyDescent="0.2">
      <c r="A38" s="127">
        <f t="shared" si="1"/>
        <v>2007.01</v>
      </c>
      <c r="B38" s="198">
        <v>728226.7145853166</v>
      </c>
      <c r="C38" s="199">
        <v>1422382.3839796118</v>
      </c>
      <c r="D38" s="198">
        <v>0</v>
      </c>
      <c r="E38" s="199">
        <v>6.7110025090194529</v>
      </c>
      <c r="F38" s="198">
        <f t="shared" si="0"/>
        <v>728226.7145853166</v>
      </c>
      <c r="G38" s="200">
        <f t="shared" si="0"/>
        <v>1422389.0949821209</v>
      </c>
    </row>
    <row r="39" spans="1:7" x14ac:dyDescent="0.2">
      <c r="A39" s="127">
        <f t="shared" si="1"/>
        <v>2007.02</v>
      </c>
      <c r="B39" s="198">
        <v>781619.14468083926</v>
      </c>
      <c r="C39" s="199">
        <v>1542844.9877690421</v>
      </c>
      <c r="D39" s="198">
        <v>0</v>
      </c>
      <c r="E39" s="199">
        <v>28.616430419457082</v>
      </c>
      <c r="F39" s="198">
        <f t="shared" ref="F39:G85" si="2">B39+D39</f>
        <v>781619.14468083926</v>
      </c>
      <c r="G39" s="200">
        <f t="shared" si="2"/>
        <v>1542873.6041994616</v>
      </c>
    </row>
    <row r="40" spans="1:7" x14ac:dyDescent="0.2">
      <c r="A40" s="127">
        <f t="shared" si="1"/>
        <v>2007.03</v>
      </c>
      <c r="B40" s="198">
        <v>906851.31573169166</v>
      </c>
      <c r="C40" s="199">
        <v>1611235.4563333567</v>
      </c>
      <c r="D40" s="198">
        <v>0</v>
      </c>
      <c r="E40" s="199">
        <v>18.210647244139331</v>
      </c>
      <c r="F40" s="198">
        <f t="shared" si="2"/>
        <v>906851.31573169166</v>
      </c>
      <c r="G40" s="200">
        <f t="shared" si="2"/>
        <v>1611253.6669806009</v>
      </c>
    </row>
    <row r="41" spans="1:7" x14ac:dyDescent="0.2">
      <c r="A41" s="127">
        <f t="shared" si="1"/>
        <v>2007.04</v>
      </c>
      <c r="B41" s="198">
        <v>1008346.2957704945</v>
      </c>
      <c r="C41" s="199">
        <v>1649293.2364963784</v>
      </c>
      <c r="D41" s="198">
        <v>0</v>
      </c>
      <c r="E41" s="199">
        <v>32.531333509296168</v>
      </c>
      <c r="F41" s="198">
        <f t="shared" si="2"/>
        <v>1008346.2957704945</v>
      </c>
      <c r="G41" s="200">
        <f t="shared" si="2"/>
        <v>1649325.7678298878</v>
      </c>
    </row>
    <row r="42" spans="1:7" x14ac:dyDescent="0.2">
      <c r="A42" s="127">
        <f t="shared" si="1"/>
        <v>2008.01</v>
      </c>
      <c r="B42" s="198">
        <v>1043558.7245096375</v>
      </c>
      <c r="C42" s="199">
        <v>1699801.8649420221</v>
      </c>
      <c r="D42" s="198">
        <v>0</v>
      </c>
      <c r="E42" s="199">
        <v>48.122257473137694</v>
      </c>
      <c r="F42" s="198">
        <f t="shared" si="2"/>
        <v>1043558.7245096375</v>
      </c>
      <c r="G42" s="200">
        <f t="shared" si="2"/>
        <v>1699849.9871994953</v>
      </c>
    </row>
    <row r="43" spans="1:7" x14ac:dyDescent="0.2">
      <c r="A43" s="127">
        <f t="shared" ref="A43:A106" si="3">A39+1</f>
        <v>2008.02</v>
      </c>
      <c r="B43" s="198">
        <v>1139057.168937003</v>
      </c>
      <c r="C43" s="199">
        <v>1685249.6716272109</v>
      </c>
      <c r="D43" s="198">
        <v>0</v>
      </c>
      <c r="E43" s="199">
        <v>26.303130094380098</v>
      </c>
      <c r="F43" s="198">
        <f t="shared" si="2"/>
        <v>1139057.168937003</v>
      </c>
      <c r="G43" s="200">
        <f t="shared" si="2"/>
        <v>1685275.9747573053</v>
      </c>
    </row>
    <row r="44" spans="1:7" x14ac:dyDescent="0.2">
      <c r="A44" s="127">
        <f t="shared" si="3"/>
        <v>2008.03</v>
      </c>
      <c r="B44" s="198">
        <v>1204971.0654805538</v>
      </c>
      <c r="C44" s="199">
        <v>1778820.4813309866</v>
      </c>
      <c r="D44" s="198">
        <v>0</v>
      </c>
      <c r="E44" s="199">
        <v>46.583307227717263</v>
      </c>
      <c r="F44" s="198">
        <f t="shared" si="2"/>
        <v>1204971.0654805538</v>
      </c>
      <c r="G44" s="200">
        <f t="shared" si="2"/>
        <v>1778867.0646382144</v>
      </c>
    </row>
    <row r="45" spans="1:7" x14ac:dyDescent="0.2">
      <c r="A45" s="127">
        <f t="shared" si="3"/>
        <v>2008.04</v>
      </c>
      <c r="B45" s="198">
        <v>1247345.2105907337</v>
      </c>
      <c r="C45" s="199">
        <v>1767518.6643699638</v>
      </c>
      <c r="D45" s="198">
        <v>0</v>
      </c>
      <c r="E45" s="199">
        <v>41.469549120819984</v>
      </c>
      <c r="F45" s="198">
        <f t="shared" si="2"/>
        <v>1247345.2105907337</v>
      </c>
      <c r="G45" s="200">
        <f t="shared" si="2"/>
        <v>1767560.1339190847</v>
      </c>
    </row>
    <row r="46" spans="1:7" x14ac:dyDescent="0.2">
      <c r="A46" s="127">
        <f t="shared" si="3"/>
        <v>2009.01</v>
      </c>
      <c r="B46" s="198">
        <v>1237091.5179125813</v>
      </c>
      <c r="C46" s="199">
        <v>1891010.1402361342</v>
      </c>
      <c r="D46" s="198">
        <v>0</v>
      </c>
      <c r="E46" s="199">
        <v>31.145198892128072</v>
      </c>
      <c r="F46" s="198">
        <f t="shared" si="2"/>
        <v>1237091.5179125813</v>
      </c>
      <c r="G46" s="200">
        <f t="shared" si="2"/>
        <v>1891041.2854350263</v>
      </c>
    </row>
    <row r="47" spans="1:7" x14ac:dyDescent="0.2">
      <c r="A47" s="127">
        <f t="shared" si="3"/>
        <v>2009.02</v>
      </c>
      <c r="B47" s="198">
        <v>1239082.961962017</v>
      </c>
      <c r="C47" s="199">
        <v>2041964.8452418991</v>
      </c>
      <c r="D47" s="198">
        <v>0</v>
      </c>
      <c r="E47" s="199">
        <v>44.773161050646422</v>
      </c>
      <c r="F47" s="198">
        <f t="shared" si="2"/>
        <v>1239082.961962017</v>
      </c>
      <c r="G47" s="200">
        <f t="shared" si="2"/>
        <v>2042009.6184029498</v>
      </c>
    </row>
    <row r="48" spans="1:7" x14ac:dyDescent="0.2">
      <c r="A48" s="127">
        <f t="shared" si="3"/>
        <v>2009.03</v>
      </c>
      <c r="B48" s="198">
        <v>1239985.9461244403</v>
      </c>
      <c r="C48" s="199">
        <v>2124192.3573220898</v>
      </c>
      <c r="D48" s="198">
        <v>0</v>
      </c>
      <c r="E48" s="199">
        <v>23.425722029076642</v>
      </c>
      <c r="F48" s="198">
        <f t="shared" si="2"/>
        <v>1239985.9461244403</v>
      </c>
      <c r="G48" s="200">
        <f t="shared" si="2"/>
        <v>2124215.7830441189</v>
      </c>
    </row>
    <row r="49" spans="1:7" x14ac:dyDescent="0.2">
      <c r="A49" s="127">
        <f t="shared" si="3"/>
        <v>2009.04</v>
      </c>
      <c r="B49" s="198">
        <v>1272358.7925426036</v>
      </c>
      <c r="C49" s="199">
        <v>2250808.4601609898</v>
      </c>
      <c r="D49" s="198">
        <v>0</v>
      </c>
      <c r="E49" s="199">
        <v>62.268542430808012</v>
      </c>
      <c r="F49" s="198">
        <f t="shared" si="2"/>
        <v>1272358.7925426036</v>
      </c>
      <c r="G49" s="200">
        <f t="shared" si="2"/>
        <v>2250870.7287034206</v>
      </c>
    </row>
    <row r="50" spans="1:7" x14ac:dyDescent="0.2">
      <c r="A50" s="127">
        <f t="shared" si="3"/>
        <v>2010.01</v>
      </c>
      <c r="B50" s="198">
        <v>1313254.212529548</v>
      </c>
      <c r="C50" s="199">
        <v>2274041.2978598033</v>
      </c>
      <c r="D50" s="198">
        <v>0</v>
      </c>
      <c r="E50" s="199">
        <v>83.939712300249255</v>
      </c>
      <c r="F50" s="198">
        <f t="shared" si="2"/>
        <v>1313254.212529548</v>
      </c>
      <c r="G50" s="200">
        <f t="shared" si="2"/>
        <v>2274125.2375721037</v>
      </c>
    </row>
    <row r="51" spans="1:7" x14ac:dyDescent="0.2">
      <c r="A51" s="127">
        <f t="shared" si="3"/>
        <v>2010.02</v>
      </c>
      <c r="B51" s="198">
        <v>1376838.0523016769</v>
      </c>
      <c r="C51" s="199">
        <v>2416471.2464048322</v>
      </c>
      <c r="D51" s="198">
        <v>0</v>
      </c>
      <c r="E51" s="199">
        <v>62.003174222068431</v>
      </c>
      <c r="F51" s="198">
        <f t="shared" si="2"/>
        <v>1376838.0523016769</v>
      </c>
      <c r="G51" s="200">
        <f t="shared" si="2"/>
        <v>2416533.2495790543</v>
      </c>
    </row>
    <row r="52" spans="1:7" x14ac:dyDescent="0.2">
      <c r="A52" s="127">
        <f t="shared" si="3"/>
        <v>2010.03</v>
      </c>
      <c r="B52" s="198">
        <v>1493303.5734745699</v>
      </c>
      <c r="C52" s="199">
        <v>2607590.9561127503</v>
      </c>
      <c r="D52" s="198">
        <v>0</v>
      </c>
      <c r="E52" s="199">
        <v>21.050912162275395</v>
      </c>
      <c r="F52" s="198">
        <f t="shared" si="2"/>
        <v>1493303.5734745699</v>
      </c>
      <c r="G52" s="200">
        <f t="shared" si="2"/>
        <v>2607612.0070249126</v>
      </c>
    </row>
    <row r="53" spans="1:7" x14ac:dyDescent="0.2">
      <c r="A53" s="127">
        <f t="shared" si="3"/>
        <v>2010.04</v>
      </c>
      <c r="B53" s="198">
        <v>1724027.3807943938</v>
      </c>
      <c r="C53" s="199">
        <v>2789701.7677693618</v>
      </c>
      <c r="D53" s="198">
        <v>0</v>
      </c>
      <c r="E53" s="199">
        <v>58.001161964882613</v>
      </c>
      <c r="F53" s="198">
        <f t="shared" si="2"/>
        <v>1724027.3807943938</v>
      </c>
      <c r="G53" s="200">
        <f t="shared" si="2"/>
        <v>2789759.7689313269</v>
      </c>
    </row>
    <row r="54" spans="1:7" x14ac:dyDescent="0.2">
      <c r="A54" s="127">
        <f t="shared" si="3"/>
        <v>2011.01</v>
      </c>
      <c r="B54" s="198">
        <v>1909534.6389103713</v>
      </c>
      <c r="C54" s="199">
        <v>2888051.7304086876</v>
      </c>
      <c r="D54" s="198">
        <v>0</v>
      </c>
      <c r="E54" s="199">
        <v>276.02015929413255</v>
      </c>
      <c r="F54" s="198">
        <f t="shared" si="2"/>
        <v>1909534.6389103713</v>
      </c>
      <c r="G54" s="200">
        <f t="shared" si="2"/>
        <v>2888327.750567982</v>
      </c>
    </row>
    <row r="55" spans="1:7" x14ac:dyDescent="0.2">
      <c r="A55" s="127">
        <f t="shared" si="3"/>
        <v>2011.02</v>
      </c>
      <c r="B55" s="198">
        <v>2139417.2444925173</v>
      </c>
      <c r="C55" s="199">
        <v>3159584.7936087954</v>
      </c>
      <c r="D55" s="198">
        <v>0</v>
      </c>
      <c r="E55" s="199">
        <v>138.0520846869166</v>
      </c>
      <c r="F55" s="198">
        <f t="shared" si="2"/>
        <v>2139417.2444925173</v>
      </c>
      <c r="G55" s="200">
        <f t="shared" si="2"/>
        <v>3159722.8456934821</v>
      </c>
    </row>
    <row r="56" spans="1:7" x14ac:dyDescent="0.2">
      <c r="A56" s="127">
        <f t="shared" si="3"/>
        <v>2011.03</v>
      </c>
      <c r="B56" s="198">
        <v>2416285.8904376021</v>
      </c>
      <c r="C56" s="199">
        <v>3299937.5195143912</v>
      </c>
      <c r="D56" s="198">
        <v>0</v>
      </c>
      <c r="E56" s="199">
        <v>105.77995904167049</v>
      </c>
      <c r="F56" s="198">
        <f t="shared" si="2"/>
        <v>2416285.8904376021</v>
      </c>
      <c r="G56" s="200">
        <f t="shared" si="2"/>
        <v>3300043.2994734328</v>
      </c>
    </row>
    <row r="57" spans="1:7" x14ac:dyDescent="0.2">
      <c r="A57" s="127">
        <f t="shared" si="3"/>
        <v>2011.04</v>
      </c>
      <c r="B57" s="198">
        <v>2644058.5520077511</v>
      </c>
      <c r="C57" s="199">
        <v>3458486.6510035046</v>
      </c>
      <c r="D57" s="198">
        <v>0</v>
      </c>
      <c r="E57" s="199">
        <v>268.0049490876699</v>
      </c>
      <c r="F57" s="198">
        <f t="shared" si="2"/>
        <v>2644058.5520077511</v>
      </c>
      <c r="G57" s="200">
        <f t="shared" si="2"/>
        <v>3458754.6559525924</v>
      </c>
    </row>
    <row r="58" spans="1:7" x14ac:dyDescent="0.2">
      <c r="A58" s="127">
        <f t="shared" si="3"/>
        <v>2012.01</v>
      </c>
      <c r="B58" s="198">
        <v>2747383.7839173432</v>
      </c>
      <c r="C58" s="199">
        <v>3561931.8599147829</v>
      </c>
      <c r="D58" s="198">
        <v>0</v>
      </c>
      <c r="E58" s="199">
        <v>97.025517373833281</v>
      </c>
      <c r="F58" s="198">
        <f t="shared" si="2"/>
        <v>2747383.7839173432</v>
      </c>
      <c r="G58" s="200">
        <f t="shared" si="2"/>
        <v>3562028.8854321567</v>
      </c>
    </row>
    <row r="59" spans="1:7" x14ac:dyDescent="0.2">
      <c r="A59" s="127">
        <f t="shared" si="3"/>
        <v>2012.02</v>
      </c>
      <c r="B59" s="198">
        <v>2793256.5688656433</v>
      </c>
      <c r="C59" s="199">
        <v>3882606.8313887725</v>
      </c>
      <c r="D59" s="198">
        <v>0</v>
      </c>
      <c r="E59" s="199">
        <v>363.08495697066155</v>
      </c>
      <c r="F59" s="198">
        <f t="shared" si="2"/>
        <v>2793256.5688656433</v>
      </c>
      <c r="G59" s="200">
        <f t="shared" si="2"/>
        <v>3882969.916345743</v>
      </c>
    </row>
    <row r="60" spans="1:7" x14ac:dyDescent="0.2">
      <c r="A60" s="127">
        <f t="shared" si="3"/>
        <v>2012.03</v>
      </c>
      <c r="B60" s="198">
        <v>2921431.2649209853</v>
      </c>
      <c r="C60" s="199">
        <v>4016738.7159178671</v>
      </c>
      <c r="D60" s="198">
        <v>0</v>
      </c>
      <c r="E60" s="199">
        <v>354.14440089330481</v>
      </c>
      <c r="F60" s="198">
        <f t="shared" si="2"/>
        <v>2921431.2649209853</v>
      </c>
      <c r="G60" s="200">
        <f t="shared" si="2"/>
        <v>4017092.8603187604</v>
      </c>
    </row>
    <row r="61" spans="1:7" x14ac:dyDescent="0.2">
      <c r="A61" s="127">
        <f t="shared" si="3"/>
        <v>2012.04</v>
      </c>
      <c r="B61" s="198">
        <v>3242234.5544436779</v>
      </c>
      <c r="C61" s="199">
        <v>4533611.0072037447</v>
      </c>
      <c r="D61" s="198">
        <v>0</v>
      </c>
      <c r="E61" s="199">
        <v>115.0260026880066</v>
      </c>
      <c r="F61" s="198">
        <f t="shared" si="2"/>
        <v>3242234.5544436779</v>
      </c>
      <c r="G61" s="200">
        <f t="shared" si="2"/>
        <v>4533726.0332064331</v>
      </c>
    </row>
    <row r="62" spans="1:7" x14ac:dyDescent="0.2">
      <c r="A62" s="127">
        <f t="shared" si="3"/>
        <v>2013.01</v>
      </c>
      <c r="B62" s="198">
        <v>3473538.9417848452</v>
      </c>
      <c r="C62" s="199">
        <v>4694761.5705499938</v>
      </c>
      <c r="D62" s="198">
        <v>0</v>
      </c>
      <c r="E62" s="199">
        <v>68.985903583690387</v>
      </c>
      <c r="F62" s="198">
        <f t="shared" si="2"/>
        <v>3473538.9417848452</v>
      </c>
      <c r="G62" s="200">
        <f t="shared" si="2"/>
        <v>4694830.5564535772</v>
      </c>
    </row>
    <row r="63" spans="1:7" x14ac:dyDescent="0.2">
      <c r="A63" s="127">
        <f t="shared" si="3"/>
        <v>2013.02</v>
      </c>
      <c r="B63" s="198">
        <v>3625011.196147888</v>
      </c>
      <c r="C63" s="199">
        <v>5166438.0016108137</v>
      </c>
      <c r="D63" s="198">
        <v>7.9926335174953955</v>
      </c>
      <c r="E63" s="199">
        <v>844.81611004102365</v>
      </c>
      <c r="F63" s="198">
        <f t="shared" si="2"/>
        <v>3625019.1887814053</v>
      </c>
      <c r="G63" s="200">
        <f t="shared" si="2"/>
        <v>5167282.8177208547</v>
      </c>
    </row>
    <row r="64" spans="1:7" x14ac:dyDescent="0.2">
      <c r="A64" s="127">
        <f t="shared" si="3"/>
        <v>2013.03</v>
      </c>
      <c r="B64" s="198">
        <v>3994083.064846619</v>
      </c>
      <c r="C64" s="199">
        <v>5420670.7309653442</v>
      </c>
      <c r="D64" s="198">
        <v>4.7263681592039806</v>
      </c>
      <c r="E64" s="199">
        <v>1032.8104607160922</v>
      </c>
      <c r="F64" s="198">
        <f t="shared" si="2"/>
        <v>3994087.7912147781</v>
      </c>
      <c r="G64" s="200">
        <f t="shared" si="2"/>
        <v>5421703.5414260607</v>
      </c>
    </row>
    <row r="65" spans="1:7" x14ac:dyDescent="0.2">
      <c r="A65" s="127">
        <f t="shared" si="3"/>
        <v>2013.04</v>
      </c>
      <c r="B65" s="198">
        <v>4251703.9647936225</v>
      </c>
      <c r="C65" s="199">
        <v>5948333.0284832856</v>
      </c>
      <c r="D65" s="198">
        <v>3.822878228782288</v>
      </c>
      <c r="E65" s="199">
        <v>1026.7077496621202</v>
      </c>
      <c r="F65" s="198">
        <f t="shared" si="2"/>
        <v>4251707.787671851</v>
      </c>
      <c r="G65" s="200">
        <f t="shared" si="2"/>
        <v>5949359.7362329476</v>
      </c>
    </row>
    <row r="66" spans="1:7" x14ac:dyDescent="0.2">
      <c r="A66" s="127">
        <f t="shared" si="3"/>
        <v>2014.01</v>
      </c>
      <c r="B66" s="198">
        <v>4578940.0055075921</v>
      </c>
      <c r="C66" s="199">
        <v>6220944.9430235438</v>
      </c>
      <c r="D66" s="198">
        <v>2.2739726027397262</v>
      </c>
      <c r="E66" s="199">
        <v>175.98545048475796</v>
      </c>
      <c r="F66" s="198">
        <f t="shared" si="2"/>
        <v>4578942.2794801947</v>
      </c>
      <c r="G66" s="200">
        <f t="shared" si="2"/>
        <v>6221120.9284740286</v>
      </c>
    </row>
    <row r="67" spans="1:7" x14ac:dyDescent="0.2">
      <c r="A67" s="127">
        <f t="shared" si="3"/>
        <v>2014.02</v>
      </c>
      <c r="B67" s="198">
        <v>4376664.1952546639</v>
      </c>
      <c r="C67" s="199">
        <v>6856583.2604784463</v>
      </c>
      <c r="D67" s="198">
        <v>3.8035398230088493</v>
      </c>
      <c r="E67" s="199">
        <v>191.99179497816939</v>
      </c>
      <c r="F67" s="198">
        <f t="shared" si="2"/>
        <v>4376667.9987944867</v>
      </c>
      <c r="G67" s="200">
        <f t="shared" si="2"/>
        <v>6856775.2522734245</v>
      </c>
    </row>
    <row r="68" spans="1:7" x14ac:dyDescent="0.2">
      <c r="A68" s="127">
        <f t="shared" si="3"/>
        <v>2014.03</v>
      </c>
      <c r="B68" s="198">
        <v>4595336.2281972272</v>
      </c>
      <c r="C68" s="199">
        <v>6969373.6407346809</v>
      </c>
      <c r="D68" s="198">
        <v>8.281116711903838</v>
      </c>
      <c r="E68" s="199">
        <v>150.32889704300837</v>
      </c>
      <c r="F68" s="198">
        <f t="shared" si="2"/>
        <v>4595344.5093139391</v>
      </c>
      <c r="G68" s="200">
        <f t="shared" si="2"/>
        <v>6969523.9696317241</v>
      </c>
    </row>
    <row r="69" spans="1:7" x14ac:dyDescent="0.2">
      <c r="A69" s="127">
        <f t="shared" si="3"/>
        <v>2014.04</v>
      </c>
      <c r="B69" s="198">
        <v>5142916.5655246982</v>
      </c>
      <c r="C69" s="199">
        <v>7832598.1788016325</v>
      </c>
      <c r="D69" s="198">
        <v>9.0026666666666664</v>
      </c>
      <c r="E69" s="199">
        <v>173.87259434834627</v>
      </c>
      <c r="F69" s="198">
        <f t="shared" si="2"/>
        <v>5142925.5681913653</v>
      </c>
      <c r="G69" s="200">
        <f t="shared" si="2"/>
        <v>7832772.0513959806</v>
      </c>
    </row>
    <row r="70" spans="1:7" x14ac:dyDescent="0.2">
      <c r="A70" s="127">
        <f t="shared" si="3"/>
        <v>2015.01</v>
      </c>
      <c r="B70" s="198">
        <v>5614440.6362776663</v>
      </c>
      <c r="C70" s="199">
        <v>8329977.2696485855</v>
      </c>
      <c r="D70" s="198">
        <v>0</v>
      </c>
      <c r="E70" s="199">
        <v>183.25340239020781</v>
      </c>
      <c r="F70" s="198">
        <f t="shared" si="2"/>
        <v>5614440.6362776663</v>
      </c>
      <c r="G70" s="200">
        <f t="shared" si="2"/>
        <v>8330160.523050976</v>
      </c>
    </row>
    <row r="71" spans="1:7" x14ac:dyDescent="0.2">
      <c r="A71" s="127">
        <f t="shared" si="3"/>
        <v>2015.02</v>
      </c>
      <c r="B71" s="198">
        <v>5917670.3246116797</v>
      </c>
      <c r="C71" s="199">
        <v>9337867.0639665313</v>
      </c>
      <c r="D71" s="198">
        <v>0</v>
      </c>
      <c r="E71" s="199">
        <v>224.84374939948154</v>
      </c>
      <c r="F71" s="198">
        <f t="shared" si="2"/>
        <v>5917670.3246116797</v>
      </c>
      <c r="G71" s="200">
        <f t="shared" si="2"/>
        <v>9338091.9077159315</v>
      </c>
    </row>
    <row r="72" spans="1:7" x14ac:dyDescent="0.2">
      <c r="A72" s="127">
        <f t="shared" si="3"/>
        <v>2015.03</v>
      </c>
      <c r="B72" s="198">
        <v>6751745.7573689967</v>
      </c>
      <c r="C72" s="199">
        <v>9904043.1785221212</v>
      </c>
      <c r="D72" s="198">
        <v>5602.2414967786326</v>
      </c>
      <c r="E72" s="199">
        <v>240.93125776188157</v>
      </c>
      <c r="F72" s="198">
        <f t="shared" si="2"/>
        <v>6757347.9988657758</v>
      </c>
      <c r="G72" s="200">
        <f t="shared" si="2"/>
        <v>9904284.1097798832</v>
      </c>
    </row>
    <row r="73" spans="1:7" x14ac:dyDescent="0.2">
      <c r="A73" s="127">
        <f t="shared" si="3"/>
        <v>2015.04</v>
      </c>
      <c r="B73" s="198">
        <v>8366631.0124820527</v>
      </c>
      <c r="C73" s="199">
        <v>11715005.825100984</v>
      </c>
      <c r="D73" s="198">
        <v>4200.9718235230994</v>
      </c>
      <c r="E73" s="199">
        <v>273.02087003475435</v>
      </c>
      <c r="F73" s="198">
        <f t="shared" si="2"/>
        <v>8370831.9843055755</v>
      </c>
      <c r="G73" s="200">
        <f t="shared" si="2"/>
        <v>11715278.84597102</v>
      </c>
    </row>
    <row r="74" spans="1:7" x14ac:dyDescent="0.2">
      <c r="A74" s="127">
        <f t="shared" si="3"/>
        <v>2016.01</v>
      </c>
      <c r="B74" s="198">
        <v>8167619.8518059542</v>
      </c>
      <c r="C74" s="199">
        <v>12511046.651824724</v>
      </c>
      <c r="D74" s="198">
        <v>0</v>
      </c>
      <c r="E74" s="199">
        <v>188.99118239138548</v>
      </c>
      <c r="F74" s="198">
        <f t="shared" si="2"/>
        <v>8167619.8518059542</v>
      </c>
      <c r="G74" s="200">
        <f t="shared" si="2"/>
        <v>12511235.643007115</v>
      </c>
    </row>
    <row r="75" spans="1:7" x14ac:dyDescent="0.2">
      <c r="A75" s="127">
        <f t="shared" si="3"/>
        <v>2016.02</v>
      </c>
      <c r="B75" s="198">
        <v>8274170.2822509017</v>
      </c>
      <c r="C75" s="199">
        <v>13845053.267460737</v>
      </c>
      <c r="D75" s="198">
        <v>0</v>
      </c>
      <c r="E75" s="199">
        <v>220.98517826879672</v>
      </c>
      <c r="F75" s="198">
        <f t="shared" si="2"/>
        <v>8274170.2822509017</v>
      </c>
      <c r="G75" s="200">
        <f t="shared" si="2"/>
        <v>13845274.252639007</v>
      </c>
    </row>
    <row r="76" spans="1:7" x14ac:dyDescent="0.2">
      <c r="A76" s="127">
        <f t="shared" si="3"/>
        <v>2016.03</v>
      </c>
      <c r="B76" s="198">
        <v>8349888.9977919972</v>
      </c>
      <c r="C76" s="199">
        <v>14461595.363394661</v>
      </c>
      <c r="D76" s="198">
        <v>6608.6538172482169</v>
      </c>
      <c r="E76" s="199">
        <v>234.01787446574843</v>
      </c>
      <c r="F76" s="198">
        <f t="shared" si="2"/>
        <v>8356497.6516092457</v>
      </c>
      <c r="G76" s="200">
        <f t="shared" si="2"/>
        <v>14461829.381269127</v>
      </c>
    </row>
    <row r="77" spans="1:7" x14ac:dyDescent="0.2">
      <c r="A77" s="127">
        <f t="shared" si="3"/>
        <v>2016.04</v>
      </c>
      <c r="B77" s="198">
        <v>9756614.2097150162</v>
      </c>
      <c r="C77" s="199">
        <v>17071738.214218691</v>
      </c>
      <c r="D77" s="198">
        <v>7076.0041887458683</v>
      </c>
      <c r="E77" s="199">
        <v>73.004022030091022</v>
      </c>
      <c r="F77" s="198">
        <f t="shared" si="2"/>
        <v>9763690.2139037624</v>
      </c>
      <c r="G77" s="200">
        <f t="shared" si="2"/>
        <v>17071811.218240719</v>
      </c>
    </row>
    <row r="78" spans="1:7" x14ac:dyDescent="0.2">
      <c r="A78" s="127">
        <f t="shared" si="3"/>
        <v>2017.01</v>
      </c>
      <c r="B78" s="198">
        <v>10666490.425567558</v>
      </c>
      <c r="C78" s="199">
        <v>17186390.244083624</v>
      </c>
      <c r="D78" s="198">
        <v>7003.0215266950045</v>
      </c>
      <c r="E78" s="199">
        <v>292.36958969438859</v>
      </c>
      <c r="F78" s="198">
        <f t="shared" si="2"/>
        <v>10673493.447094252</v>
      </c>
      <c r="G78" s="200">
        <f t="shared" si="2"/>
        <v>17186682.613673318</v>
      </c>
    </row>
    <row r="79" spans="1:7" x14ac:dyDescent="0.2">
      <c r="A79" s="127">
        <f t="shared" si="3"/>
        <v>2017.02</v>
      </c>
      <c r="B79" s="198">
        <v>11208402.148094764</v>
      </c>
      <c r="C79" s="199">
        <v>19123141.742993202</v>
      </c>
      <c r="D79" s="198">
        <v>1909.2777928884268</v>
      </c>
      <c r="E79" s="199">
        <v>147.00726107418302</v>
      </c>
      <c r="F79" s="198">
        <f t="shared" si="2"/>
        <v>11210311.425887652</v>
      </c>
      <c r="G79" s="200">
        <f t="shared" si="2"/>
        <v>19123288.750254277</v>
      </c>
    </row>
    <row r="80" spans="1:7" x14ac:dyDescent="0.2">
      <c r="A80" s="127">
        <f t="shared" si="3"/>
        <v>2017.03</v>
      </c>
      <c r="B80" s="198">
        <v>13410986.121671656</v>
      </c>
      <c r="C80" s="199">
        <v>19626511.506825957</v>
      </c>
      <c r="D80" s="198">
        <v>97.792682926829272</v>
      </c>
      <c r="E80" s="199">
        <v>156.60192169840576</v>
      </c>
      <c r="F80" s="198">
        <f t="shared" si="2"/>
        <v>13411083.914354583</v>
      </c>
      <c r="G80" s="200">
        <f t="shared" si="2"/>
        <v>19626668.108747657</v>
      </c>
    </row>
    <row r="81" spans="1:7" x14ac:dyDescent="0.2">
      <c r="A81" s="127">
        <f t="shared" si="3"/>
        <v>2017.04</v>
      </c>
      <c r="B81" s="198">
        <v>14322105.87374468</v>
      </c>
      <c r="C81" s="199">
        <v>21888956.055399574</v>
      </c>
      <c r="D81" s="198">
        <v>87</v>
      </c>
      <c r="E81" s="199">
        <v>5616.9223077570032</v>
      </c>
      <c r="F81" s="198">
        <f t="shared" si="2"/>
        <v>14322192.87374468</v>
      </c>
      <c r="G81" s="200">
        <f t="shared" si="2"/>
        <v>21894572.97770733</v>
      </c>
    </row>
    <row r="82" spans="1:7" x14ac:dyDescent="0.2">
      <c r="A82" s="127">
        <f t="shared" si="3"/>
        <v>2018.01</v>
      </c>
      <c r="B82" s="198">
        <v>15682754.646615427</v>
      </c>
      <c r="C82" s="199">
        <v>22712243.67513568</v>
      </c>
      <c r="D82" s="198">
        <v>61.170074349442373</v>
      </c>
      <c r="E82" s="199">
        <v>185.56743326349769</v>
      </c>
      <c r="F82" s="198">
        <f t="shared" si="2"/>
        <v>15682815.816689776</v>
      </c>
      <c r="G82" s="200">
        <f t="shared" si="2"/>
        <v>22712429.242568944</v>
      </c>
    </row>
    <row r="83" spans="1:7" x14ac:dyDescent="0.2">
      <c r="A83" s="127">
        <f t="shared" si="3"/>
        <v>2018.02</v>
      </c>
      <c r="B83" s="198">
        <v>17265946.212491408</v>
      </c>
      <c r="C83" s="199">
        <v>26561311.459585615</v>
      </c>
      <c r="D83" s="198">
        <v>74.205555555555549</v>
      </c>
      <c r="E83" s="199">
        <v>63.700941847604</v>
      </c>
      <c r="F83" s="198">
        <f t="shared" si="2"/>
        <v>17266020.418046962</v>
      </c>
      <c r="G83" s="200">
        <f t="shared" si="2"/>
        <v>26561375.16052746</v>
      </c>
    </row>
    <row r="84" spans="1:7" x14ac:dyDescent="0.2">
      <c r="A84" s="127">
        <f t="shared" si="3"/>
        <v>2018.03</v>
      </c>
      <c r="B84" s="198">
        <v>17123128.976739615</v>
      </c>
      <c r="C84" s="199">
        <v>30432441.882888496</v>
      </c>
      <c r="D84" s="198">
        <v>93.896816684961578</v>
      </c>
      <c r="E84" s="199">
        <v>96.930347448297866</v>
      </c>
      <c r="F84" s="198">
        <f t="shared" si="2"/>
        <v>17123222.873556301</v>
      </c>
      <c r="G84" s="200">
        <f t="shared" si="2"/>
        <v>30432538.813235946</v>
      </c>
    </row>
    <row r="85" spans="1:7" x14ac:dyDescent="0.2">
      <c r="A85" s="127">
        <f t="shared" si="3"/>
        <v>2018.04</v>
      </c>
      <c r="B85" s="198">
        <v>17872283.400003366</v>
      </c>
      <c r="C85" s="199">
        <v>32841776.984869163</v>
      </c>
      <c r="D85" s="198">
        <v>76.597549481621115</v>
      </c>
      <c r="E85" s="199">
        <v>65.950601254089406</v>
      </c>
      <c r="F85" s="198">
        <f t="shared" si="2"/>
        <v>17872359.997552849</v>
      </c>
      <c r="G85" s="200">
        <f t="shared" si="2"/>
        <v>32841842.935470417</v>
      </c>
    </row>
    <row r="86" spans="1:7" x14ac:dyDescent="0.2">
      <c r="A86" s="127">
        <f t="shared" si="3"/>
        <v>2019.01</v>
      </c>
      <c r="B86" s="198">
        <v>18024151.003888622</v>
      </c>
      <c r="C86" s="199">
        <v>36264071.372123443</v>
      </c>
      <c r="D86" s="198">
        <v>0</v>
      </c>
      <c r="E86" s="199">
        <v>28.972490520895256</v>
      </c>
      <c r="F86" s="198">
        <f t="shared" ref="F86:G89" si="4">B86+D86</f>
        <v>18024151.003888622</v>
      </c>
      <c r="G86" s="200">
        <f t="shared" si="4"/>
        <v>36264100.344613962</v>
      </c>
    </row>
    <row r="87" spans="1:7" x14ac:dyDescent="0.2">
      <c r="A87" s="127">
        <f t="shared" si="3"/>
        <v>2019.02</v>
      </c>
      <c r="B87" s="198">
        <v>17110515.868316006</v>
      </c>
      <c r="C87" s="199">
        <v>39723639.667776175</v>
      </c>
      <c r="D87" s="198">
        <v>0</v>
      </c>
      <c r="E87" s="199">
        <v>2.9995495155424536</v>
      </c>
      <c r="F87" s="198">
        <f t="shared" si="4"/>
        <v>17110515.868316006</v>
      </c>
      <c r="G87" s="200">
        <f t="shared" si="4"/>
        <v>39723642.66732569</v>
      </c>
    </row>
    <row r="88" spans="1:7" x14ac:dyDescent="0.2">
      <c r="A88" s="127">
        <f t="shared" si="3"/>
        <v>2019.03</v>
      </c>
      <c r="B88" s="198">
        <v>17651531.822320618</v>
      </c>
      <c r="C88" s="199">
        <v>41461877.949830443</v>
      </c>
      <c r="D88" s="198">
        <v>0</v>
      </c>
      <c r="E88" s="199">
        <v>46.245454323837158</v>
      </c>
      <c r="F88" s="198">
        <f t="shared" si="4"/>
        <v>17651531.822320618</v>
      </c>
      <c r="G88" s="200">
        <f t="shared" si="4"/>
        <v>41461924.195284769</v>
      </c>
    </row>
    <row r="89" spans="1:7" x14ac:dyDescent="0.2">
      <c r="A89" s="127">
        <f t="shared" si="3"/>
        <v>2019.04</v>
      </c>
      <c r="B89" s="198">
        <v>19539618.557781752</v>
      </c>
      <c r="C89" s="199">
        <v>44101066.050943837</v>
      </c>
      <c r="D89" s="198">
        <v>0</v>
      </c>
      <c r="E89" s="199">
        <v>283.9878432371417</v>
      </c>
      <c r="F89" s="198">
        <f t="shared" si="4"/>
        <v>19539618.557781752</v>
      </c>
      <c r="G89" s="200">
        <f t="shared" si="4"/>
        <v>44101350.038787074</v>
      </c>
    </row>
    <row r="90" spans="1:7" x14ac:dyDescent="0.2">
      <c r="A90" s="127">
        <f t="shared" si="3"/>
        <v>2020.01</v>
      </c>
      <c r="B90" s="198">
        <v>19837024.083305657</v>
      </c>
      <c r="C90" s="199">
        <v>48281287.477146283</v>
      </c>
      <c r="D90" s="198">
        <v>0</v>
      </c>
      <c r="E90" s="199">
        <v>262.00120155296412</v>
      </c>
      <c r="F90" s="198">
        <f>B90+D90</f>
        <v>19837024.083305657</v>
      </c>
      <c r="G90" s="200">
        <f>C90+E90</f>
        <v>48281549.478347838</v>
      </c>
    </row>
    <row r="91" spans="1:7" x14ac:dyDescent="0.2">
      <c r="A91" s="127">
        <f t="shared" si="3"/>
        <v>2020.02</v>
      </c>
      <c r="B91" s="198">
        <v>21010212.072266947</v>
      </c>
      <c r="C91" s="199">
        <v>55391598.718193568</v>
      </c>
      <c r="D91" s="198">
        <v>0</v>
      </c>
      <c r="E91" s="199">
        <v>367.04805122652499</v>
      </c>
      <c r="F91" s="198">
        <f t="shared" ref="F91:G105" si="5">B91+D91</f>
        <v>21010212.072266947</v>
      </c>
      <c r="G91" s="200">
        <f t="shared" si="5"/>
        <v>55391965.766244791</v>
      </c>
    </row>
    <row r="92" spans="1:7" x14ac:dyDescent="0.2">
      <c r="A92" s="127">
        <f t="shared" si="3"/>
        <v>2020.03</v>
      </c>
      <c r="B92" s="198">
        <v>22503839.790733926</v>
      </c>
      <c r="C92" s="199">
        <v>58397736.215778656</v>
      </c>
      <c r="D92" s="198">
        <v>0</v>
      </c>
      <c r="E92" s="199">
        <v>388.00605819633245</v>
      </c>
      <c r="F92" s="198">
        <f t="shared" si="5"/>
        <v>22503839.790733926</v>
      </c>
      <c r="G92" s="200">
        <f t="shared" si="5"/>
        <v>58398124.22183685</v>
      </c>
    </row>
    <row r="93" spans="1:7" x14ac:dyDescent="0.2">
      <c r="A93" s="127">
        <f t="shared" si="3"/>
        <v>2020.04</v>
      </c>
      <c r="B93" s="198">
        <v>25236071.049525034</v>
      </c>
      <c r="C93" s="199">
        <v>64460587.73769033</v>
      </c>
      <c r="D93" s="198">
        <v>0</v>
      </c>
      <c r="E93" s="199">
        <v>732.02357082537014</v>
      </c>
      <c r="F93" s="198">
        <f t="shared" si="5"/>
        <v>25236071.049525034</v>
      </c>
      <c r="G93" s="200">
        <f t="shared" si="5"/>
        <v>64461319.761261158</v>
      </c>
    </row>
    <row r="94" spans="1:7" x14ac:dyDescent="0.2">
      <c r="A94" s="127">
        <f t="shared" si="3"/>
        <v>2021.01</v>
      </c>
      <c r="B94" s="198">
        <v>34964714.213857874</v>
      </c>
      <c r="C94" s="199">
        <v>138832123.04851997</v>
      </c>
      <c r="D94" s="198">
        <v>0</v>
      </c>
      <c r="E94" s="199">
        <v>296.68020498680096</v>
      </c>
      <c r="F94" s="198">
        <f t="shared" si="5"/>
        <v>34964714.213857874</v>
      </c>
      <c r="G94" s="200">
        <f>C94+E94</f>
        <v>138832419.72872496</v>
      </c>
    </row>
    <row r="95" spans="1:7" x14ac:dyDescent="0.2">
      <c r="A95" s="127">
        <v>2021.02</v>
      </c>
      <c r="B95" s="198">
        <v>35375912.641774364</v>
      </c>
      <c r="C95" s="199">
        <v>160788915.08778062</v>
      </c>
      <c r="D95" s="198">
        <v>0</v>
      </c>
      <c r="E95" s="199">
        <v>420.83873365250543</v>
      </c>
      <c r="F95" s="198">
        <v>35375912.641774364</v>
      </c>
      <c r="G95" s="200">
        <v>160789335.92651427</v>
      </c>
    </row>
    <row r="96" spans="1:7" x14ac:dyDescent="0.2">
      <c r="A96" s="127">
        <f t="shared" si="3"/>
        <v>2021.03</v>
      </c>
      <c r="B96" s="198">
        <v>39786341.711522214</v>
      </c>
      <c r="C96" s="199">
        <v>181143715.66610157</v>
      </c>
      <c r="D96" s="198">
        <v>0</v>
      </c>
      <c r="E96" s="199">
        <v>524.00199635445415</v>
      </c>
      <c r="F96" s="198">
        <f t="shared" si="5"/>
        <v>39786341.711522214</v>
      </c>
      <c r="G96" s="200">
        <f t="shared" si="5"/>
        <v>181144239.66809794</v>
      </c>
    </row>
    <row r="97" spans="1:9" x14ac:dyDescent="0.2">
      <c r="A97" s="127">
        <f t="shared" si="3"/>
        <v>2021.04</v>
      </c>
      <c r="B97" s="198">
        <v>50867815.917956688</v>
      </c>
      <c r="C97" s="199">
        <v>188089950.06770217</v>
      </c>
      <c r="D97" s="198">
        <v>0</v>
      </c>
      <c r="E97" s="199">
        <v>22411.9219104533</v>
      </c>
      <c r="F97" s="198">
        <f t="shared" si="5"/>
        <v>50867815.917956688</v>
      </c>
      <c r="G97" s="200">
        <f t="shared" si="5"/>
        <v>188112361.98961264</v>
      </c>
    </row>
    <row r="98" spans="1:9" x14ac:dyDescent="0.2">
      <c r="A98" s="127">
        <f t="shared" si="3"/>
        <v>2022.01</v>
      </c>
      <c r="B98" s="198">
        <v>54812509.149021655</v>
      </c>
      <c r="C98" s="199">
        <v>188400011.16342869</v>
      </c>
      <c r="D98" s="198">
        <v>0</v>
      </c>
      <c r="E98" s="199">
        <v>808.00216414603278</v>
      </c>
      <c r="F98" s="198">
        <f t="shared" si="5"/>
        <v>54812509.149021655</v>
      </c>
      <c r="G98" s="200">
        <f t="shared" si="5"/>
        <v>188400819.16559285</v>
      </c>
    </row>
    <row r="99" spans="1:9" x14ac:dyDescent="0.2">
      <c r="A99" s="127">
        <f t="shared" si="3"/>
        <v>2022.02</v>
      </c>
      <c r="B99" s="198">
        <v>115491398.75177653</v>
      </c>
      <c r="C99" s="199">
        <v>151341902.00101867</v>
      </c>
      <c r="D99" s="198">
        <v>0</v>
      </c>
      <c r="E99" s="199">
        <v>782.00736999183607</v>
      </c>
      <c r="F99" s="198">
        <f t="shared" si="5"/>
        <v>115491398.75177653</v>
      </c>
      <c r="G99" s="200">
        <f t="shared" si="5"/>
        <v>151342684.00838867</v>
      </c>
    </row>
    <row r="100" spans="1:9" x14ac:dyDescent="0.2">
      <c r="A100" s="127">
        <f t="shared" si="3"/>
        <v>2022.03</v>
      </c>
      <c r="B100" s="198">
        <v>141984721.16457361</v>
      </c>
      <c r="C100" s="199">
        <v>183592967.22217447</v>
      </c>
      <c r="D100" s="198">
        <v>0</v>
      </c>
      <c r="E100" s="199">
        <v>1071.4124761170626</v>
      </c>
      <c r="F100" s="198">
        <f t="shared" si="5"/>
        <v>141984721.16457361</v>
      </c>
      <c r="G100" s="200">
        <f t="shared" si="5"/>
        <v>183594038.63465059</v>
      </c>
    </row>
    <row r="101" spans="1:9" x14ac:dyDescent="0.2">
      <c r="A101" s="127">
        <f t="shared" si="3"/>
        <v>2022.04</v>
      </c>
      <c r="B101" s="198">
        <v>83368394.578648567</v>
      </c>
      <c r="C101" s="199">
        <v>340368906.05168712</v>
      </c>
      <c r="D101" s="198">
        <v>0</v>
      </c>
      <c r="E101" s="199">
        <v>1858.2852960480166</v>
      </c>
      <c r="F101" s="198">
        <f t="shared" si="5"/>
        <v>83368394.578648567</v>
      </c>
      <c r="G101" s="200">
        <f t="shared" si="5"/>
        <v>340370764.33698314</v>
      </c>
    </row>
    <row r="102" spans="1:9" x14ac:dyDescent="0.2">
      <c r="A102" s="127">
        <f t="shared" si="3"/>
        <v>2023.01</v>
      </c>
      <c r="B102" s="198">
        <v>93383099.503442541</v>
      </c>
      <c r="C102" s="199">
        <v>362624093.191477</v>
      </c>
      <c r="D102" s="198">
        <v>0</v>
      </c>
      <c r="E102" s="199">
        <v>1499.5630747527473</v>
      </c>
      <c r="F102" s="198">
        <f t="shared" si="5"/>
        <v>93383099.503442541</v>
      </c>
      <c r="G102" s="200">
        <f t="shared" si="5"/>
        <v>362625592.75455177</v>
      </c>
    </row>
    <row r="103" spans="1:9" x14ac:dyDescent="0.2">
      <c r="A103" s="127">
        <f t="shared" si="3"/>
        <v>2023.02</v>
      </c>
      <c r="B103" s="198">
        <v>131951871.18829727</v>
      </c>
      <c r="C103" s="199">
        <v>451239857.27308369</v>
      </c>
      <c r="D103" s="198">
        <v>0</v>
      </c>
      <c r="E103" s="199">
        <v>2261.0064412958209</v>
      </c>
      <c r="F103" s="198">
        <f t="shared" si="5"/>
        <v>131951871.18829727</v>
      </c>
      <c r="G103" s="200">
        <f t="shared" si="5"/>
        <v>451242118.27952498</v>
      </c>
    </row>
    <row r="104" spans="1:9" x14ac:dyDescent="0.2">
      <c r="A104" s="127">
        <f t="shared" si="3"/>
        <v>2023.03</v>
      </c>
      <c r="B104" s="198">
        <v>163834718.6471951</v>
      </c>
      <c r="C104" s="199">
        <v>566560662.14852071</v>
      </c>
      <c r="D104" s="198">
        <v>0</v>
      </c>
      <c r="E104" s="199">
        <v>2266.1236684953342</v>
      </c>
      <c r="F104" s="198">
        <f t="shared" si="5"/>
        <v>163834718.6471951</v>
      </c>
      <c r="G104" s="200">
        <f t="shared" si="5"/>
        <v>566562928.27218926</v>
      </c>
    </row>
    <row r="105" spans="1:9" x14ac:dyDescent="0.2">
      <c r="A105" s="127">
        <f t="shared" si="3"/>
        <v>2023.04</v>
      </c>
      <c r="B105" s="198">
        <v>195281831.87964892</v>
      </c>
      <c r="C105" s="199">
        <v>868143412.47438836</v>
      </c>
      <c r="D105" s="198">
        <v>0</v>
      </c>
      <c r="E105" s="199">
        <v>3267.7898589105284</v>
      </c>
      <c r="F105" s="198">
        <f t="shared" si="5"/>
        <v>195281831.87964892</v>
      </c>
      <c r="G105" s="200">
        <f t="shared" si="5"/>
        <v>868146680.2642473</v>
      </c>
      <c r="H105" s="197"/>
      <c r="I105" s="197"/>
    </row>
    <row r="106" spans="1:9" x14ac:dyDescent="0.2">
      <c r="A106" s="127">
        <f t="shared" si="3"/>
        <v>2024.01</v>
      </c>
      <c r="B106" s="198">
        <v>233704681.03719515</v>
      </c>
      <c r="C106" s="199">
        <v>931251308.56613982</v>
      </c>
      <c r="D106" s="198">
        <v>0</v>
      </c>
      <c r="E106" s="199">
        <v>3190.0019583407284</v>
      </c>
      <c r="F106" s="198">
        <f t="shared" ref="F106:F109" si="6">B106+D106</f>
        <v>233704681.03719515</v>
      </c>
      <c r="G106" s="200">
        <f t="shared" ref="G106:G109" si="7">C106+E106</f>
        <v>931254498.56809819</v>
      </c>
    </row>
    <row r="107" spans="1:9" x14ac:dyDescent="0.2">
      <c r="A107" s="127">
        <f t="shared" ref="A107:A109" si="8">A103+1</f>
        <v>2024.02</v>
      </c>
      <c r="B107" s="198">
        <v>318456528.62904763</v>
      </c>
      <c r="C107" s="199">
        <v>1319777984.6263192</v>
      </c>
      <c r="D107" s="198">
        <v>0</v>
      </c>
      <c r="E107" s="199">
        <v>6134.7481699652362</v>
      </c>
      <c r="F107" s="198">
        <f t="shared" si="6"/>
        <v>318456528.62904763</v>
      </c>
      <c r="G107" s="200">
        <f t="shared" si="7"/>
        <v>1319784119.3744891</v>
      </c>
    </row>
    <row r="108" spans="1:9" x14ac:dyDescent="0.2">
      <c r="A108" s="127">
        <f t="shared" si="8"/>
        <v>2024.03</v>
      </c>
      <c r="B108" s="198">
        <v>446780425.28517503</v>
      </c>
      <c r="C108" s="199">
        <v>1555346317.7838395</v>
      </c>
      <c r="D108" s="198">
        <v>0</v>
      </c>
      <c r="E108" s="199">
        <v>3336.0619045135845</v>
      </c>
      <c r="F108" s="198">
        <f t="shared" si="6"/>
        <v>446780425.28517503</v>
      </c>
      <c r="G108" s="200">
        <f t="shared" si="7"/>
        <v>1555349653.8457439</v>
      </c>
    </row>
    <row r="109" spans="1:9" x14ac:dyDescent="0.2">
      <c r="A109" s="127">
        <f t="shared" si="8"/>
        <v>2024.04</v>
      </c>
      <c r="B109" s="198" t="e">
        <v>#N/A</v>
      </c>
      <c r="C109" s="199" t="e">
        <v>#N/A</v>
      </c>
      <c r="D109" s="198" t="e">
        <v>#N/A</v>
      </c>
      <c r="E109" s="199" t="e">
        <v>#N/A</v>
      </c>
      <c r="F109" s="198" t="e">
        <f t="shared" si="6"/>
        <v>#N/A</v>
      </c>
      <c r="G109" s="200" t="e">
        <f t="shared" si="7"/>
        <v>#N/A</v>
      </c>
    </row>
    <row r="110" spans="1:9" x14ac:dyDescent="0.2">
      <c r="A110" s="127">
        <v>2024.05</v>
      </c>
      <c r="B110" s="198" t="e">
        <v>#N/A</v>
      </c>
      <c r="C110" s="199" t="e">
        <v>#N/A</v>
      </c>
      <c r="D110" s="198" t="e">
        <v>#N/A</v>
      </c>
      <c r="E110" s="199" t="e">
        <v>#N/A</v>
      </c>
      <c r="F110" s="198" t="e">
        <f t="shared" ref="F110:F117" si="9">B110+D110</f>
        <v>#N/A</v>
      </c>
      <c r="G110" s="200" t="e">
        <f t="shared" ref="G110:G117" si="10">C110+E110</f>
        <v>#N/A</v>
      </c>
    </row>
    <row r="111" spans="1:9" x14ac:dyDescent="0.2">
      <c r="A111" s="127">
        <v>2024.06</v>
      </c>
      <c r="B111" s="198" t="e">
        <v>#N/A</v>
      </c>
      <c r="C111" s="199" t="e">
        <v>#N/A</v>
      </c>
      <c r="D111" s="198" t="e">
        <v>#N/A</v>
      </c>
      <c r="E111" s="199" t="e">
        <v>#N/A</v>
      </c>
      <c r="F111" s="198" t="e">
        <f t="shared" si="9"/>
        <v>#N/A</v>
      </c>
      <c r="G111" s="200" t="e">
        <f t="shared" si="10"/>
        <v>#N/A</v>
      </c>
    </row>
    <row r="112" spans="1:9" x14ac:dyDescent="0.2">
      <c r="A112" s="127">
        <v>2024.07</v>
      </c>
      <c r="B112" s="198" t="e">
        <v>#N/A</v>
      </c>
      <c r="C112" s="199" t="e">
        <v>#N/A</v>
      </c>
      <c r="D112" s="198" t="e">
        <v>#N/A</v>
      </c>
      <c r="E112" s="199" t="e">
        <v>#N/A</v>
      </c>
      <c r="F112" s="198" t="e">
        <f t="shared" si="9"/>
        <v>#N/A</v>
      </c>
      <c r="G112" s="200" t="e">
        <f t="shared" si="10"/>
        <v>#N/A</v>
      </c>
    </row>
    <row r="113" spans="1:7" x14ac:dyDescent="0.2">
      <c r="A113" s="127">
        <v>2024.08</v>
      </c>
      <c r="B113" s="198" t="e">
        <v>#N/A</v>
      </c>
      <c r="C113" s="199" t="e">
        <v>#N/A</v>
      </c>
      <c r="D113" s="198" t="e">
        <v>#N/A</v>
      </c>
      <c r="E113" s="199" t="e">
        <v>#N/A</v>
      </c>
      <c r="F113" s="198" t="e">
        <f t="shared" si="9"/>
        <v>#N/A</v>
      </c>
      <c r="G113" s="200" t="e">
        <f t="shared" si="10"/>
        <v>#N/A</v>
      </c>
    </row>
    <row r="114" spans="1:7" x14ac:dyDescent="0.2">
      <c r="A114" s="127">
        <v>2024.09</v>
      </c>
      <c r="B114" s="198" t="e">
        <v>#N/A</v>
      </c>
      <c r="C114" s="199" t="e">
        <v>#N/A</v>
      </c>
      <c r="D114" s="198" t="e">
        <v>#N/A</v>
      </c>
      <c r="E114" s="199" t="e">
        <v>#N/A</v>
      </c>
      <c r="F114" s="198" t="e">
        <f t="shared" si="9"/>
        <v>#N/A</v>
      </c>
      <c r="G114" s="200" t="e">
        <f t="shared" si="10"/>
        <v>#N/A</v>
      </c>
    </row>
    <row r="115" spans="1:7" x14ac:dyDescent="0.2">
      <c r="A115" s="127">
        <v>2024.1</v>
      </c>
      <c r="B115" s="198" t="e">
        <v>#N/A</v>
      </c>
      <c r="C115" s="199" t="e">
        <v>#N/A</v>
      </c>
      <c r="D115" s="198" t="e">
        <v>#N/A</v>
      </c>
      <c r="E115" s="199" t="e">
        <v>#N/A</v>
      </c>
      <c r="F115" s="198" t="e">
        <f t="shared" si="9"/>
        <v>#N/A</v>
      </c>
      <c r="G115" s="200" t="e">
        <f t="shared" si="10"/>
        <v>#N/A</v>
      </c>
    </row>
    <row r="116" spans="1:7" x14ac:dyDescent="0.2">
      <c r="A116" s="127">
        <v>2024.11</v>
      </c>
      <c r="B116" s="198" t="e">
        <v>#N/A</v>
      </c>
      <c r="C116" s="199" t="e">
        <v>#N/A</v>
      </c>
      <c r="D116" s="198" t="e">
        <v>#N/A</v>
      </c>
      <c r="E116" s="199" t="e">
        <v>#N/A</v>
      </c>
      <c r="F116" s="198" t="e">
        <f t="shared" si="9"/>
        <v>#N/A</v>
      </c>
      <c r="G116" s="200" t="e">
        <f t="shared" si="10"/>
        <v>#N/A</v>
      </c>
    </row>
    <row r="117" spans="1:7" x14ac:dyDescent="0.2">
      <c r="A117" s="127">
        <v>2024.12</v>
      </c>
      <c r="B117" s="198" t="e">
        <v>#N/A</v>
      </c>
      <c r="C117" s="199" t="e">
        <v>#N/A</v>
      </c>
      <c r="D117" s="198" t="e">
        <v>#N/A</v>
      </c>
      <c r="E117" s="199" t="e">
        <v>#N/A</v>
      </c>
      <c r="F117" s="198" t="e">
        <f t="shared" si="9"/>
        <v>#N/A</v>
      </c>
      <c r="G117" s="200" t="e">
        <f t="shared" si="10"/>
        <v>#N/A</v>
      </c>
    </row>
    <row r="118" spans="1:7" x14ac:dyDescent="0.2">
      <c r="A118" s="127">
        <f>A106+1</f>
        <v>2025.01</v>
      </c>
      <c r="B118" s="198" t="e">
        <v>#N/A</v>
      </c>
      <c r="C118" s="199" t="e">
        <v>#N/A</v>
      </c>
      <c r="D118" s="198" t="e">
        <v>#N/A</v>
      </c>
      <c r="E118" s="199" t="e">
        <v>#N/A</v>
      </c>
      <c r="F118" s="198" t="e">
        <f t="shared" ref="F118:F121" si="11">B118+D118</f>
        <v>#N/A</v>
      </c>
      <c r="G118" s="200" t="e">
        <f t="shared" ref="G118:G121" si="12">C118+E118</f>
        <v>#N/A</v>
      </c>
    </row>
    <row r="119" spans="1:7" x14ac:dyDescent="0.2">
      <c r="A119" s="127">
        <f>A107+1</f>
        <v>2025.02</v>
      </c>
      <c r="B119" s="198" t="e">
        <v>#N/A</v>
      </c>
      <c r="C119" s="199" t="e">
        <v>#N/A</v>
      </c>
      <c r="D119" s="198" t="e">
        <v>#N/A</v>
      </c>
      <c r="E119" s="199" t="e">
        <v>#N/A</v>
      </c>
      <c r="F119" s="198" t="e">
        <f t="shared" si="11"/>
        <v>#N/A</v>
      </c>
      <c r="G119" s="200" t="e">
        <f t="shared" si="12"/>
        <v>#N/A</v>
      </c>
    </row>
    <row r="120" spans="1:7" x14ac:dyDescent="0.2">
      <c r="A120" s="127">
        <f>A108+1</f>
        <v>2025.03</v>
      </c>
      <c r="B120" s="198" t="e">
        <v>#N/A</v>
      </c>
      <c r="C120" s="199" t="e">
        <v>#N/A</v>
      </c>
      <c r="D120" s="198" t="e">
        <v>#N/A</v>
      </c>
      <c r="E120" s="199" t="e">
        <v>#N/A</v>
      </c>
      <c r="F120" s="198" t="e">
        <f t="shared" si="11"/>
        <v>#N/A</v>
      </c>
      <c r="G120" s="200" t="e">
        <f t="shared" si="12"/>
        <v>#N/A</v>
      </c>
    </row>
    <row r="121" spans="1:7" x14ac:dyDescent="0.2">
      <c r="A121" s="127">
        <f>A109+1</f>
        <v>2025.04</v>
      </c>
      <c r="B121" s="198" t="e">
        <v>#N/A</v>
      </c>
      <c r="C121" s="199" t="e">
        <v>#N/A</v>
      </c>
      <c r="D121" s="198" t="e">
        <v>#N/A</v>
      </c>
      <c r="E121" s="199" t="e">
        <v>#N/A</v>
      </c>
      <c r="F121" s="198" t="e">
        <f t="shared" si="11"/>
        <v>#N/A</v>
      </c>
      <c r="G121" s="200" t="e">
        <f t="shared" si="12"/>
        <v>#N/A</v>
      </c>
    </row>
    <row r="122" spans="1:7" x14ac:dyDescent="0.2">
      <c r="A122" s="127">
        <v>2025.05</v>
      </c>
      <c r="B122" s="198" t="e">
        <v>#N/A</v>
      </c>
      <c r="C122" s="199" t="e">
        <v>#N/A</v>
      </c>
      <c r="D122" s="198" t="e">
        <v>#N/A</v>
      </c>
      <c r="E122" s="199" t="e">
        <v>#N/A</v>
      </c>
      <c r="F122" s="198" t="e">
        <f t="shared" ref="F122:F185" si="13">B122+D122</f>
        <v>#N/A</v>
      </c>
      <c r="G122" s="200" t="e">
        <f t="shared" ref="G122:G185" si="14">C122+E122</f>
        <v>#N/A</v>
      </c>
    </row>
    <row r="123" spans="1:7" x14ac:dyDescent="0.2">
      <c r="A123" s="127">
        <v>2025.06</v>
      </c>
      <c r="B123" s="198" t="e">
        <v>#N/A</v>
      </c>
      <c r="C123" s="199" t="e">
        <v>#N/A</v>
      </c>
      <c r="D123" s="198" t="e">
        <v>#N/A</v>
      </c>
      <c r="E123" s="199" t="e">
        <v>#N/A</v>
      </c>
      <c r="F123" s="198" t="e">
        <f t="shared" si="13"/>
        <v>#N/A</v>
      </c>
      <c r="G123" s="200" t="e">
        <f t="shared" si="14"/>
        <v>#N/A</v>
      </c>
    </row>
    <row r="124" spans="1:7" x14ac:dyDescent="0.2">
      <c r="A124" s="127">
        <v>2025.07</v>
      </c>
      <c r="B124" s="198" t="e">
        <v>#N/A</v>
      </c>
      <c r="C124" s="199" t="e">
        <v>#N/A</v>
      </c>
      <c r="D124" s="198" t="e">
        <v>#N/A</v>
      </c>
      <c r="E124" s="199" t="e">
        <v>#N/A</v>
      </c>
      <c r="F124" s="198" t="e">
        <f t="shared" si="13"/>
        <v>#N/A</v>
      </c>
      <c r="G124" s="200" t="e">
        <f t="shared" si="14"/>
        <v>#N/A</v>
      </c>
    </row>
    <row r="125" spans="1:7" x14ac:dyDescent="0.2">
      <c r="A125" s="127">
        <v>2025.08</v>
      </c>
      <c r="B125" s="198" t="e">
        <v>#N/A</v>
      </c>
      <c r="C125" s="199" t="e">
        <v>#N/A</v>
      </c>
      <c r="D125" s="198" t="e">
        <v>#N/A</v>
      </c>
      <c r="E125" s="199" t="e">
        <v>#N/A</v>
      </c>
      <c r="F125" s="198" t="e">
        <f t="shared" si="13"/>
        <v>#N/A</v>
      </c>
      <c r="G125" s="200" t="e">
        <f t="shared" si="14"/>
        <v>#N/A</v>
      </c>
    </row>
    <row r="126" spans="1:7" x14ac:dyDescent="0.2">
      <c r="A126" s="127">
        <v>2025.09</v>
      </c>
      <c r="B126" s="198" t="e">
        <v>#N/A</v>
      </c>
      <c r="C126" s="199" t="e">
        <v>#N/A</v>
      </c>
      <c r="D126" s="198" t="e">
        <v>#N/A</v>
      </c>
      <c r="E126" s="199" t="e">
        <v>#N/A</v>
      </c>
      <c r="F126" s="198" t="e">
        <f t="shared" si="13"/>
        <v>#N/A</v>
      </c>
      <c r="G126" s="200" t="e">
        <f t="shared" si="14"/>
        <v>#N/A</v>
      </c>
    </row>
    <row r="127" spans="1:7" x14ac:dyDescent="0.2">
      <c r="A127" s="127">
        <v>2025.1</v>
      </c>
      <c r="B127" s="198" t="e">
        <v>#N/A</v>
      </c>
      <c r="C127" s="199" t="e">
        <v>#N/A</v>
      </c>
      <c r="D127" s="198" t="e">
        <v>#N/A</v>
      </c>
      <c r="E127" s="199" t="e">
        <v>#N/A</v>
      </c>
      <c r="F127" s="198" t="e">
        <f t="shared" si="13"/>
        <v>#N/A</v>
      </c>
      <c r="G127" s="200" t="e">
        <f t="shared" si="14"/>
        <v>#N/A</v>
      </c>
    </row>
    <row r="128" spans="1:7" x14ac:dyDescent="0.2">
      <c r="A128" s="127">
        <v>2025.11</v>
      </c>
      <c r="B128" s="198" t="e">
        <v>#N/A</v>
      </c>
      <c r="C128" s="199" t="e">
        <v>#N/A</v>
      </c>
      <c r="D128" s="198" t="e">
        <v>#N/A</v>
      </c>
      <c r="E128" s="199" t="e">
        <v>#N/A</v>
      </c>
      <c r="F128" s="198" t="e">
        <f t="shared" si="13"/>
        <v>#N/A</v>
      </c>
      <c r="G128" s="200" t="e">
        <f t="shared" si="14"/>
        <v>#N/A</v>
      </c>
    </row>
    <row r="129" spans="1:7" x14ac:dyDescent="0.2">
      <c r="A129" s="127">
        <v>2025.12</v>
      </c>
      <c r="B129" s="198" t="e">
        <v>#N/A</v>
      </c>
      <c r="C129" s="199" t="e">
        <v>#N/A</v>
      </c>
      <c r="D129" s="198" t="e">
        <v>#N/A</v>
      </c>
      <c r="E129" s="199" t="e">
        <v>#N/A</v>
      </c>
      <c r="F129" s="198" t="e">
        <f t="shared" si="13"/>
        <v>#N/A</v>
      </c>
      <c r="G129" s="200" t="e">
        <f t="shared" si="14"/>
        <v>#N/A</v>
      </c>
    </row>
    <row r="130" spans="1:7" x14ac:dyDescent="0.2">
      <c r="A130" s="127">
        <v>2026.01</v>
      </c>
      <c r="B130" s="198" t="e">
        <v>#N/A</v>
      </c>
      <c r="C130" s="199" t="e">
        <v>#N/A</v>
      </c>
      <c r="D130" s="198" t="e">
        <v>#N/A</v>
      </c>
      <c r="E130" s="199" t="e">
        <v>#N/A</v>
      </c>
      <c r="F130" s="198" t="e">
        <f t="shared" si="13"/>
        <v>#N/A</v>
      </c>
      <c r="G130" s="200" t="e">
        <f t="shared" si="14"/>
        <v>#N/A</v>
      </c>
    </row>
    <row r="131" spans="1:7" x14ac:dyDescent="0.2">
      <c r="A131" s="127">
        <v>2026.02</v>
      </c>
      <c r="B131" s="198" t="e">
        <v>#N/A</v>
      </c>
      <c r="C131" s="199" t="e">
        <v>#N/A</v>
      </c>
      <c r="D131" s="198" t="e">
        <v>#N/A</v>
      </c>
      <c r="E131" s="199" t="e">
        <v>#N/A</v>
      </c>
      <c r="F131" s="198" t="e">
        <f t="shared" si="13"/>
        <v>#N/A</v>
      </c>
      <c r="G131" s="200" t="e">
        <f t="shared" si="14"/>
        <v>#N/A</v>
      </c>
    </row>
    <row r="132" spans="1:7" x14ac:dyDescent="0.2">
      <c r="A132" s="127">
        <v>2026.03</v>
      </c>
      <c r="B132" s="198" t="e">
        <v>#N/A</v>
      </c>
      <c r="C132" s="199" t="e">
        <v>#N/A</v>
      </c>
      <c r="D132" s="198" t="e">
        <v>#N/A</v>
      </c>
      <c r="E132" s="199" t="e">
        <v>#N/A</v>
      </c>
      <c r="F132" s="198" t="e">
        <f t="shared" si="13"/>
        <v>#N/A</v>
      </c>
      <c r="G132" s="200" t="e">
        <f t="shared" si="14"/>
        <v>#N/A</v>
      </c>
    </row>
    <row r="133" spans="1:7" x14ac:dyDescent="0.2">
      <c r="A133" s="127">
        <v>2026.04</v>
      </c>
      <c r="B133" s="198" t="e">
        <v>#N/A</v>
      </c>
      <c r="C133" s="199" t="e">
        <v>#N/A</v>
      </c>
      <c r="D133" s="198" t="e">
        <v>#N/A</v>
      </c>
      <c r="E133" s="199" t="e">
        <v>#N/A</v>
      </c>
      <c r="F133" s="198" t="e">
        <f t="shared" si="13"/>
        <v>#N/A</v>
      </c>
      <c r="G133" s="200" t="e">
        <f t="shared" si="14"/>
        <v>#N/A</v>
      </c>
    </row>
    <row r="134" spans="1:7" x14ac:dyDescent="0.2">
      <c r="A134" s="127">
        <v>2026.05</v>
      </c>
      <c r="B134" s="198" t="e">
        <v>#N/A</v>
      </c>
      <c r="C134" s="199" t="e">
        <v>#N/A</v>
      </c>
      <c r="D134" s="198" t="e">
        <v>#N/A</v>
      </c>
      <c r="E134" s="199" t="e">
        <v>#N/A</v>
      </c>
      <c r="F134" s="198" t="e">
        <f t="shared" si="13"/>
        <v>#N/A</v>
      </c>
      <c r="G134" s="200" t="e">
        <f t="shared" si="14"/>
        <v>#N/A</v>
      </c>
    </row>
    <row r="135" spans="1:7" x14ac:dyDescent="0.2">
      <c r="A135" s="127">
        <v>2026.06</v>
      </c>
      <c r="B135" s="198" t="e">
        <v>#N/A</v>
      </c>
      <c r="C135" s="199" t="e">
        <v>#N/A</v>
      </c>
      <c r="D135" s="198" t="e">
        <v>#N/A</v>
      </c>
      <c r="E135" s="199" t="e">
        <v>#N/A</v>
      </c>
      <c r="F135" s="198" t="e">
        <f t="shared" si="13"/>
        <v>#N/A</v>
      </c>
      <c r="G135" s="200" t="e">
        <f t="shared" si="14"/>
        <v>#N/A</v>
      </c>
    </row>
    <row r="136" spans="1:7" x14ac:dyDescent="0.2">
      <c r="A136" s="127">
        <v>2026.07</v>
      </c>
      <c r="B136" s="198" t="e">
        <v>#N/A</v>
      </c>
      <c r="C136" s="199" t="e">
        <v>#N/A</v>
      </c>
      <c r="D136" s="198" t="e">
        <v>#N/A</v>
      </c>
      <c r="E136" s="199" t="e">
        <v>#N/A</v>
      </c>
      <c r="F136" s="198" t="e">
        <f t="shared" si="13"/>
        <v>#N/A</v>
      </c>
      <c r="G136" s="200" t="e">
        <f t="shared" si="14"/>
        <v>#N/A</v>
      </c>
    </row>
    <row r="137" spans="1:7" x14ac:dyDescent="0.2">
      <c r="A137" s="127">
        <v>2026.08</v>
      </c>
      <c r="B137" s="198" t="e">
        <v>#N/A</v>
      </c>
      <c r="C137" s="199" t="e">
        <v>#N/A</v>
      </c>
      <c r="D137" s="198" t="e">
        <v>#N/A</v>
      </c>
      <c r="E137" s="199" t="e">
        <v>#N/A</v>
      </c>
      <c r="F137" s="198" t="e">
        <f t="shared" si="13"/>
        <v>#N/A</v>
      </c>
      <c r="G137" s="200" t="e">
        <f t="shared" si="14"/>
        <v>#N/A</v>
      </c>
    </row>
    <row r="138" spans="1:7" x14ac:dyDescent="0.2">
      <c r="A138" s="127">
        <v>2026.09</v>
      </c>
      <c r="B138" s="198" t="e">
        <v>#N/A</v>
      </c>
      <c r="C138" s="199" t="e">
        <v>#N/A</v>
      </c>
      <c r="D138" s="198" t="e">
        <v>#N/A</v>
      </c>
      <c r="E138" s="199" t="e">
        <v>#N/A</v>
      </c>
      <c r="F138" s="198" t="e">
        <f t="shared" si="13"/>
        <v>#N/A</v>
      </c>
      <c r="G138" s="200" t="e">
        <f t="shared" si="14"/>
        <v>#N/A</v>
      </c>
    </row>
    <row r="139" spans="1:7" x14ac:dyDescent="0.2">
      <c r="A139" s="127">
        <v>2026.1</v>
      </c>
      <c r="B139" s="198" t="e">
        <v>#N/A</v>
      </c>
      <c r="C139" s="199" t="e">
        <v>#N/A</v>
      </c>
      <c r="D139" s="198" t="e">
        <v>#N/A</v>
      </c>
      <c r="E139" s="199" t="e">
        <v>#N/A</v>
      </c>
      <c r="F139" s="198" t="e">
        <f t="shared" si="13"/>
        <v>#N/A</v>
      </c>
      <c r="G139" s="200" t="e">
        <f t="shared" si="14"/>
        <v>#N/A</v>
      </c>
    </row>
    <row r="140" spans="1:7" x14ac:dyDescent="0.2">
      <c r="A140" s="127">
        <v>2026.11</v>
      </c>
      <c r="B140" s="198" t="e">
        <v>#N/A</v>
      </c>
      <c r="C140" s="199" t="e">
        <v>#N/A</v>
      </c>
      <c r="D140" s="198" t="e">
        <v>#N/A</v>
      </c>
      <c r="E140" s="199" t="e">
        <v>#N/A</v>
      </c>
      <c r="F140" s="198" t="e">
        <f t="shared" si="13"/>
        <v>#N/A</v>
      </c>
      <c r="G140" s="200" t="e">
        <f t="shared" si="14"/>
        <v>#N/A</v>
      </c>
    </row>
    <row r="141" spans="1:7" x14ac:dyDescent="0.2">
      <c r="A141" s="127">
        <v>2026.12</v>
      </c>
      <c r="B141" s="198" t="e">
        <v>#N/A</v>
      </c>
      <c r="C141" s="199" t="e">
        <v>#N/A</v>
      </c>
      <c r="D141" s="198" t="e">
        <v>#N/A</v>
      </c>
      <c r="E141" s="199" t="e">
        <v>#N/A</v>
      </c>
      <c r="F141" s="198" t="e">
        <f t="shared" si="13"/>
        <v>#N/A</v>
      </c>
      <c r="G141" s="200" t="e">
        <f t="shared" si="14"/>
        <v>#N/A</v>
      </c>
    </row>
    <row r="142" spans="1:7" x14ac:dyDescent="0.2">
      <c r="A142" s="127">
        <v>2027.01</v>
      </c>
      <c r="B142" s="198" t="e">
        <v>#N/A</v>
      </c>
      <c r="C142" s="199" t="e">
        <v>#N/A</v>
      </c>
      <c r="D142" s="198" t="e">
        <v>#N/A</v>
      </c>
      <c r="E142" s="199" t="e">
        <v>#N/A</v>
      </c>
      <c r="F142" s="198" t="e">
        <f t="shared" si="13"/>
        <v>#N/A</v>
      </c>
      <c r="G142" s="200" t="e">
        <f t="shared" si="14"/>
        <v>#N/A</v>
      </c>
    </row>
    <row r="143" spans="1:7" x14ac:dyDescent="0.2">
      <c r="A143" s="127">
        <v>2027.02</v>
      </c>
      <c r="B143" s="198" t="e">
        <v>#N/A</v>
      </c>
      <c r="C143" s="199" t="e">
        <v>#N/A</v>
      </c>
      <c r="D143" s="198" t="e">
        <v>#N/A</v>
      </c>
      <c r="E143" s="199" t="e">
        <v>#N/A</v>
      </c>
      <c r="F143" s="198" t="e">
        <f t="shared" si="13"/>
        <v>#N/A</v>
      </c>
      <c r="G143" s="200" t="e">
        <f t="shared" si="14"/>
        <v>#N/A</v>
      </c>
    </row>
    <row r="144" spans="1:7" x14ac:dyDescent="0.2">
      <c r="A144" s="127">
        <v>2027.03</v>
      </c>
      <c r="B144" s="198" t="e">
        <v>#N/A</v>
      </c>
      <c r="C144" s="199" t="e">
        <v>#N/A</v>
      </c>
      <c r="D144" s="198" t="e">
        <v>#N/A</v>
      </c>
      <c r="E144" s="199" t="e">
        <v>#N/A</v>
      </c>
      <c r="F144" s="198" t="e">
        <f t="shared" si="13"/>
        <v>#N/A</v>
      </c>
      <c r="G144" s="200" t="e">
        <f t="shared" si="14"/>
        <v>#N/A</v>
      </c>
    </row>
    <row r="145" spans="1:7" x14ac:dyDescent="0.2">
      <c r="A145" s="127">
        <v>2027.04</v>
      </c>
      <c r="B145" s="198" t="e">
        <v>#N/A</v>
      </c>
      <c r="C145" s="199" t="e">
        <v>#N/A</v>
      </c>
      <c r="D145" s="198" t="e">
        <v>#N/A</v>
      </c>
      <c r="E145" s="199" t="e">
        <v>#N/A</v>
      </c>
      <c r="F145" s="198" t="e">
        <f t="shared" si="13"/>
        <v>#N/A</v>
      </c>
      <c r="G145" s="200" t="e">
        <f t="shared" si="14"/>
        <v>#N/A</v>
      </c>
    </row>
    <row r="146" spans="1:7" x14ac:dyDescent="0.2">
      <c r="A146" s="127">
        <v>2027.05</v>
      </c>
      <c r="B146" s="198" t="e">
        <v>#N/A</v>
      </c>
      <c r="C146" s="199" t="e">
        <v>#N/A</v>
      </c>
      <c r="D146" s="198" t="e">
        <v>#N/A</v>
      </c>
      <c r="E146" s="199" t="e">
        <v>#N/A</v>
      </c>
      <c r="F146" s="198" t="e">
        <f t="shared" si="13"/>
        <v>#N/A</v>
      </c>
      <c r="G146" s="200" t="e">
        <f t="shared" si="14"/>
        <v>#N/A</v>
      </c>
    </row>
    <row r="147" spans="1:7" x14ac:dyDescent="0.2">
      <c r="A147" s="127">
        <v>2027.06</v>
      </c>
      <c r="B147" s="198" t="e">
        <v>#N/A</v>
      </c>
      <c r="C147" s="199" t="e">
        <v>#N/A</v>
      </c>
      <c r="D147" s="198" t="e">
        <v>#N/A</v>
      </c>
      <c r="E147" s="199" t="e">
        <v>#N/A</v>
      </c>
      <c r="F147" s="198" t="e">
        <f t="shared" si="13"/>
        <v>#N/A</v>
      </c>
      <c r="G147" s="200" t="e">
        <f t="shared" si="14"/>
        <v>#N/A</v>
      </c>
    </row>
    <row r="148" spans="1:7" x14ac:dyDescent="0.2">
      <c r="A148" s="127">
        <v>2027.07</v>
      </c>
      <c r="B148" s="198" t="e">
        <v>#N/A</v>
      </c>
      <c r="C148" s="199" t="e">
        <v>#N/A</v>
      </c>
      <c r="D148" s="198" t="e">
        <v>#N/A</v>
      </c>
      <c r="E148" s="199" t="e">
        <v>#N/A</v>
      </c>
      <c r="F148" s="198" t="e">
        <f t="shared" si="13"/>
        <v>#N/A</v>
      </c>
      <c r="G148" s="200" t="e">
        <f t="shared" si="14"/>
        <v>#N/A</v>
      </c>
    </row>
    <row r="149" spans="1:7" x14ac:dyDescent="0.2">
      <c r="A149" s="127">
        <v>2027.08</v>
      </c>
      <c r="B149" s="198" t="e">
        <v>#N/A</v>
      </c>
      <c r="C149" s="199" t="e">
        <v>#N/A</v>
      </c>
      <c r="D149" s="198" t="e">
        <v>#N/A</v>
      </c>
      <c r="E149" s="199" t="e">
        <v>#N/A</v>
      </c>
      <c r="F149" s="198" t="e">
        <f t="shared" si="13"/>
        <v>#N/A</v>
      </c>
      <c r="G149" s="200" t="e">
        <f t="shared" si="14"/>
        <v>#N/A</v>
      </c>
    </row>
    <row r="150" spans="1:7" x14ac:dyDescent="0.2">
      <c r="A150" s="127">
        <v>2027.09</v>
      </c>
      <c r="B150" s="198" t="e">
        <v>#N/A</v>
      </c>
      <c r="C150" s="199" t="e">
        <v>#N/A</v>
      </c>
      <c r="D150" s="198" t="e">
        <v>#N/A</v>
      </c>
      <c r="E150" s="199" t="e">
        <v>#N/A</v>
      </c>
      <c r="F150" s="198" t="e">
        <f t="shared" si="13"/>
        <v>#N/A</v>
      </c>
      <c r="G150" s="200" t="e">
        <f t="shared" si="14"/>
        <v>#N/A</v>
      </c>
    </row>
    <row r="151" spans="1:7" x14ac:dyDescent="0.2">
      <c r="A151" s="127">
        <v>2027.1</v>
      </c>
      <c r="B151" s="198" t="e">
        <v>#N/A</v>
      </c>
      <c r="C151" s="199" t="e">
        <v>#N/A</v>
      </c>
      <c r="D151" s="198" t="e">
        <v>#N/A</v>
      </c>
      <c r="E151" s="199" t="e">
        <v>#N/A</v>
      </c>
      <c r="F151" s="198" t="e">
        <f t="shared" si="13"/>
        <v>#N/A</v>
      </c>
      <c r="G151" s="200" t="e">
        <f t="shared" si="14"/>
        <v>#N/A</v>
      </c>
    </row>
    <row r="152" spans="1:7" x14ac:dyDescent="0.2">
      <c r="A152" s="127">
        <v>2027.11</v>
      </c>
      <c r="B152" s="198" t="e">
        <v>#N/A</v>
      </c>
      <c r="C152" s="199" t="e">
        <v>#N/A</v>
      </c>
      <c r="D152" s="198" t="e">
        <v>#N/A</v>
      </c>
      <c r="E152" s="199" t="e">
        <v>#N/A</v>
      </c>
      <c r="F152" s="198" t="e">
        <f t="shared" si="13"/>
        <v>#N/A</v>
      </c>
      <c r="G152" s="200" t="e">
        <f t="shared" si="14"/>
        <v>#N/A</v>
      </c>
    </row>
    <row r="153" spans="1:7" x14ac:dyDescent="0.2">
      <c r="A153" s="127">
        <v>2027.12</v>
      </c>
      <c r="B153" s="198" t="e">
        <v>#N/A</v>
      </c>
      <c r="C153" s="199" t="e">
        <v>#N/A</v>
      </c>
      <c r="D153" s="198" t="e">
        <v>#N/A</v>
      </c>
      <c r="E153" s="199" t="e">
        <v>#N/A</v>
      </c>
      <c r="F153" s="198" t="e">
        <f t="shared" si="13"/>
        <v>#N/A</v>
      </c>
      <c r="G153" s="200" t="e">
        <f t="shared" si="14"/>
        <v>#N/A</v>
      </c>
    </row>
    <row r="154" spans="1:7" x14ac:dyDescent="0.2">
      <c r="A154" s="127">
        <v>2028.01</v>
      </c>
      <c r="B154" s="198" t="e">
        <v>#N/A</v>
      </c>
      <c r="C154" s="199" t="e">
        <v>#N/A</v>
      </c>
      <c r="D154" s="198" t="e">
        <v>#N/A</v>
      </c>
      <c r="E154" s="199" t="e">
        <v>#N/A</v>
      </c>
      <c r="F154" s="198" t="e">
        <f t="shared" si="13"/>
        <v>#N/A</v>
      </c>
      <c r="G154" s="200" t="e">
        <f t="shared" si="14"/>
        <v>#N/A</v>
      </c>
    </row>
    <row r="155" spans="1:7" x14ac:dyDescent="0.2">
      <c r="A155" s="127">
        <v>2028.02</v>
      </c>
      <c r="B155" s="198" t="e">
        <v>#N/A</v>
      </c>
      <c r="C155" s="199" t="e">
        <v>#N/A</v>
      </c>
      <c r="D155" s="198" t="e">
        <v>#N/A</v>
      </c>
      <c r="E155" s="199" t="e">
        <v>#N/A</v>
      </c>
      <c r="F155" s="198" t="e">
        <f t="shared" si="13"/>
        <v>#N/A</v>
      </c>
      <c r="G155" s="200" t="e">
        <f t="shared" si="14"/>
        <v>#N/A</v>
      </c>
    </row>
    <row r="156" spans="1:7" x14ac:dyDescent="0.2">
      <c r="A156" s="127">
        <v>2028.03</v>
      </c>
      <c r="B156" s="198" t="e">
        <v>#N/A</v>
      </c>
      <c r="C156" s="199" t="e">
        <v>#N/A</v>
      </c>
      <c r="D156" s="198" t="e">
        <v>#N/A</v>
      </c>
      <c r="E156" s="199" t="e">
        <v>#N/A</v>
      </c>
      <c r="F156" s="198" t="e">
        <f t="shared" si="13"/>
        <v>#N/A</v>
      </c>
      <c r="G156" s="200" t="e">
        <f t="shared" si="14"/>
        <v>#N/A</v>
      </c>
    </row>
    <row r="157" spans="1:7" x14ac:dyDescent="0.2">
      <c r="A157" s="127">
        <v>2028.04</v>
      </c>
      <c r="B157" s="198" t="e">
        <v>#N/A</v>
      </c>
      <c r="C157" s="199" t="e">
        <v>#N/A</v>
      </c>
      <c r="D157" s="198" t="e">
        <v>#N/A</v>
      </c>
      <c r="E157" s="199" t="e">
        <v>#N/A</v>
      </c>
      <c r="F157" s="198" t="e">
        <f t="shared" si="13"/>
        <v>#N/A</v>
      </c>
      <c r="G157" s="200" t="e">
        <f t="shared" si="14"/>
        <v>#N/A</v>
      </c>
    </row>
    <row r="158" spans="1:7" x14ac:dyDescent="0.2">
      <c r="A158" s="127">
        <v>2028.05</v>
      </c>
      <c r="B158" s="198" t="e">
        <v>#N/A</v>
      </c>
      <c r="C158" s="199" t="e">
        <v>#N/A</v>
      </c>
      <c r="D158" s="198" t="e">
        <v>#N/A</v>
      </c>
      <c r="E158" s="199" t="e">
        <v>#N/A</v>
      </c>
      <c r="F158" s="198" t="e">
        <f t="shared" si="13"/>
        <v>#N/A</v>
      </c>
      <c r="G158" s="200" t="e">
        <f t="shared" si="14"/>
        <v>#N/A</v>
      </c>
    </row>
    <row r="159" spans="1:7" x14ac:dyDescent="0.2">
      <c r="A159" s="127">
        <v>2028.06</v>
      </c>
      <c r="B159" s="198" t="e">
        <v>#N/A</v>
      </c>
      <c r="C159" s="199" t="e">
        <v>#N/A</v>
      </c>
      <c r="D159" s="198" t="e">
        <v>#N/A</v>
      </c>
      <c r="E159" s="199" t="e">
        <v>#N/A</v>
      </c>
      <c r="F159" s="198" t="e">
        <f t="shared" si="13"/>
        <v>#N/A</v>
      </c>
      <c r="G159" s="200" t="e">
        <f t="shared" si="14"/>
        <v>#N/A</v>
      </c>
    </row>
    <row r="160" spans="1:7" x14ac:dyDescent="0.2">
      <c r="A160" s="127">
        <v>2028.07</v>
      </c>
      <c r="B160" s="198" t="e">
        <v>#N/A</v>
      </c>
      <c r="C160" s="199" t="e">
        <v>#N/A</v>
      </c>
      <c r="D160" s="198" t="e">
        <v>#N/A</v>
      </c>
      <c r="E160" s="199" t="e">
        <v>#N/A</v>
      </c>
      <c r="F160" s="198" t="e">
        <f t="shared" si="13"/>
        <v>#N/A</v>
      </c>
      <c r="G160" s="200" t="e">
        <f t="shared" si="14"/>
        <v>#N/A</v>
      </c>
    </row>
    <row r="161" spans="1:7" x14ac:dyDescent="0.2">
      <c r="A161" s="127">
        <v>2028.08</v>
      </c>
      <c r="B161" s="198" t="e">
        <v>#N/A</v>
      </c>
      <c r="C161" s="199" t="e">
        <v>#N/A</v>
      </c>
      <c r="D161" s="198" t="e">
        <v>#N/A</v>
      </c>
      <c r="E161" s="199" t="e">
        <v>#N/A</v>
      </c>
      <c r="F161" s="198" t="e">
        <f t="shared" si="13"/>
        <v>#N/A</v>
      </c>
      <c r="G161" s="200" t="e">
        <f t="shared" si="14"/>
        <v>#N/A</v>
      </c>
    </row>
    <row r="162" spans="1:7" x14ac:dyDescent="0.2">
      <c r="A162" s="127">
        <v>2028.09</v>
      </c>
      <c r="B162" s="198" t="e">
        <v>#N/A</v>
      </c>
      <c r="C162" s="199" t="e">
        <v>#N/A</v>
      </c>
      <c r="D162" s="198" t="e">
        <v>#N/A</v>
      </c>
      <c r="E162" s="199" t="e">
        <v>#N/A</v>
      </c>
      <c r="F162" s="198" t="e">
        <f t="shared" si="13"/>
        <v>#N/A</v>
      </c>
      <c r="G162" s="200" t="e">
        <f t="shared" si="14"/>
        <v>#N/A</v>
      </c>
    </row>
    <row r="163" spans="1:7" x14ac:dyDescent="0.2">
      <c r="A163" s="127">
        <v>2028.1</v>
      </c>
      <c r="B163" s="198" t="e">
        <v>#N/A</v>
      </c>
      <c r="C163" s="199" t="e">
        <v>#N/A</v>
      </c>
      <c r="D163" s="198" t="e">
        <v>#N/A</v>
      </c>
      <c r="E163" s="199" t="e">
        <v>#N/A</v>
      </c>
      <c r="F163" s="198" t="e">
        <f t="shared" si="13"/>
        <v>#N/A</v>
      </c>
      <c r="G163" s="200" t="e">
        <f t="shared" si="14"/>
        <v>#N/A</v>
      </c>
    </row>
    <row r="164" spans="1:7" x14ac:dyDescent="0.2">
      <c r="A164" s="127">
        <v>2028.11</v>
      </c>
      <c r="B164" s="198" t="e">
        <v>#N/A</v>
      </c>
      <c r="C164" s="199" t="e">
        <v>#N/A</v>
      </c>
      <c r="D164" s="198" t="e">
        <v>#N/A</v>
      </c>
      <c r="E164" s="199" t="e">
        <v>#N/A</v>
      </c>
      <c r="F164" s="198" t="e">
        <f t="shared" si="13"/>
        <v>#N/A</v>
      </c>
      <c r="G164" s="200" t="e">
        <f t="shared" si="14"/>
        <v>#N/A</v>
      </c>
    </row>
    <row r="165" spans="1:7" x14ac:dyDescent="0.2">
      <c r="A165" s="127">
        <v>2028.12</v>
      </c>
      <c r="B165" s="198" t="e">
        <v>#N/A</v>
      </c>
      <c r="C165" s="199" t="e">
        <v>#N/A</v>
      </c>
      <c r="D165" s="198" t="e">
        <v>#N/A</v>
      </c>
      <c r="E165" s="199" t="e">
        <v>#N/A</v>
      </c>
      <c r="F165" s="198" t="e">
        <f t="shared" si="13"/>
        <v>#N/A</v>
      </c>
      <c r="G165" s="200" t="e">
        <f t="shared" si="14"/>
        <v>#N/A</v>
      </c>
    </row>
    <row r="166" spans="1:7" x14ac:dyDescent="0.2">
      <c r="A166" s="127">
        <v>2029.01</v>
      </c>
      <c r="B166" s="198" t="e">
        <v>#N/A</v>
      </c>
      <c r="C166" s="199" t="e">
        <v>#N/A</v>
      </c>
      <c r="D166" s="198" t="e">
        <v>#N/A</v>
      </c>
      <c r="E166" s="199" t="e">
        <v>#N/A</v>
      </c>
      <c r="F166" s="198" t="e">
        <f t="shared" si="13"/>
        <v>#N/A</v>
      </c>
      <c r="G166" s="200" t="e">
        <f t="shared" si="14"/>
        <v>#N/A</v>
      </c>
    </row>
    <row r="167" spans="1:7" x14ac:dyDescent="0.2">
      <c r="A167" s="127">
        <v>2029.02</v>
      </c>
      <c r="B167" s="198" t="e">
        <v>#N/A</v>
      </c>
      <c r="C167" s="199" t="e">
        <v>#N/A</v>
      </c>
      <c r="D167" s="198" t="e">
        <v>#N/A</v>
      </c>
      <c r="E167" s="199" t="e">
        <v>#N/A</v>
      </c>
      <c r="F167" s="198" t="e">
        <f t="shared" si="13"/>
        <v>#N/A</v>
      </c>
      <c r="G167" s="200" t="e">
        <f t="shared" si="14"/>
        <v>#N/A</v>
      </c>
    </row>
    <row r="168" spans="1:7" x14ac:dyDescent="0.2">
      <c r="A168" s="127">
        <v>2029.03</v>
      </c>
      <c r="B168" s="198" t="e">
        <v>#N/A</v>
      </c>
      <c r="C168" s="199" t="e">
        <v>#N/A</v>
      </c>
      <c r="D168" s="198" t="e">
        <v>#N/A</v>
      </c>
      <c r="E168" s="199" t="e">
        <v>#N/A</v>
      </c>
      <c r="F168" s="198" t="e">
        <f t="shared" si="13"/>
        <v>#N/A</v>
      </c>
      <c r="G168" s="200" t="e">
        <f t="shared" si="14"/>
        <v>#N/A</v>
      </c>
    </row>
    <row r="169" spans="1:7" x14ac:dyDescent="0.2">
      <c r="A169" s="127">
        <v>2029.04</v>
      </c>
      <c r="B169" s="198" t="e">
        <v>#N/A</v>
      </c>
      <c r="C169" s="199" t="e">
        <v>#N/A</v>
      </c>
      <c r="D169" s="198" t="e">
        <v>#N/A</v>
      </c>
      <c r="E169" s="199" t="e">
        <v>#N/A</v>
      </c>
      <c r="F169" s="198" t="e">
        <f t="shared" si="13"/>
        <v>#N/A</v>
      </c>
      <c r="G169" s="200" t="e">
        <f t="shared" si="14"/>
        <v>#N/A</v>
      </c>
    </row>
    <row r="170" spans="1:7" x14ac:dyDescent="0.2">
      <c r="A170" s="127">
        <v>2029.05</v>
      </c>
      <c r="B170" s="198" t="e">
        <v>#N/A</v>
      </c>
      <c r="C170" s="199" t="e">
        <v>#N/A</v>
      </c>
      <c r="D170" s="198" t="e">
        <v>#N/A</v>
      </c>
      <c r="E170" s="199" t="e">
        <v>#N/A</v>
      </c>
      <c r="F170" s="198" t="e">
        <f t="shared" si="13"/>
        <v>#N/A</v>
      </c>
      <c r="G170" s="200" t="e">
        <f t="shared" si="14"/>
        <v>#N/A</v>
      </c>
    </row>
    <row r="171" spans="1:7" x14ac:dyDescent="0.2">
      <c r="A171" s="127">
        <v>2029.06</v>
      </c>
      <c r="B171" s="198" t="e">
        <v>#N/A</v>
      </c>
      <c r="C171" s="199" t="e">
        <v>#N/A</v>
      </c>
      <c r="D171" s="198" t="e">
        <v>#N/A</v>
      </c>
      <c r="E171" s="199" t="e">
        <v>#N/A</v>
      </c>
      <c r="F171" s="198" t="e">
        <f t="shared" si="13"/>
        <v>#N/A</v>
      </c>
      <c r="G171" s="200" t="e">
        <f t="shared" si="14"/>
        <v>#N/A</v>
      </c>
    </row>
    <row r="172" spans="1:7" x14ac:dyDescent="0.2">
      <c r="A172" s="127">
        <v>2029.07</v>
      </c>
      <c r="B172" s="198" t="e">
        <v>#N/A</v>
      </c>
      <c r="C172" s="199" t="e">
        <v>#N/A</v>
      </c>
      <c r="D172" s="198" t="e">
        <v>#N/A</v>
      </c>
      <c r="E172" s="199" t="e">
        <v>#N/A</v>
      </c>
      <c r="F172" s="198" t="e">
        <f t="shared" si="13"/>
        <v>#N/A</v>
      </c>
      <c r="G172" s="200" t="e">
        <f t="shared" si="14"/>
        <v>#N/A</v>
      </c>
    </row>
    <row r="173" spans="1:7" x14ac:dyDescent="0.2">
      <c r="A173" s="127">
        <v>2029.08</v>
      </c>
      <c r="B173" s="198" t="e">
        <v>#N/A</v>
      </c>
      <c r="C173" s="199" t="e">
        <v>#N/A</v>
      </c>
      <c r="D173" s="198" t="e">
        <v>#N/A</v>
      </c>
      <c r="E173" s="199" t="e">
        <v>#N/A</v>
      </c>
      <c r="F173" s="198" t="e">
        <f t="shared" si="13"/>
        <v>#N/A</v>
      </c>
      <c r="G173" s="200" t="e">
        <f t="shared" si="14"/>
        <v>#N/A</v>
      </c>
    </row>
    <row r="174" spans="1:7" x14ac:dyDescent="0.2">
      <c r="A174" s="127">
        <v>2029.09</v>
      </c>
      <c r="B174" s="198" t="e">
        <v>#N/A</v>
      </c>
      <c r="C174" s="199" t="e">
        <v>#N/A</v>
      </c>
      <c r="D174" s="198" t="e">
        <v>#N/A</v>
      </c>
      <c r="E174" s="199" t="e">
        <v>#N/A</v>
      </c>
      <c r="F174" s="198" t="e">
        <f t="shared" si="13"/>
        <v>#N/A</v>
      </c>
      <c r="G174" s="200" t="e">
        <f t="shared" si="14"/>
        <v>#N/A</v>
      </c>
    </row>
    <row r="175" spans="1:7" x14ac:dyDescent="0.2">
      <c r="A175" s="127">
        <v>2029.1</v>
      </c>
      <c r="B175" s="198" t="e">
        <v>#N/A</v>
      </c>
      <c r="C175" s="199" t="e">
        <v>#N/A</v>
      </c>
      <c r="D175" s="198" t="e">
        <v>#N/A</v>
      </c>
      <c r="E175" s="199" t="e">
        <v>#N/A</v>
      </c>
      <c r="F175" s="198" t="e">
        <f t="shared" si="13"/>
        <v>#N/A</v>
      </c>
      <c r="G175" s="200" t="e">
        <f t="shared" si="14"/>
        <v>#N/A</v>
      </c>
    </row>
    <row r="176" spans="1:7" x14ac:dyDescent="0.2">
      <c r="A176" s="127">
        <v>2029.11</v>
      </c>
      <c r="B176" s="198" t="e">
        <v>#N/A</v>
      </c>
      <c r="C176" s="199" t="e">
        <v>#N/A</v>
      </c>
      <c r="D176" s="198" t="e">
        <v>#N/A</v>
      </c>
      <c r="E176" s="199" t="e">
        <v>#N/A</v>
      </c>
      <c r="F176" s="198" t="e">
        <f t="shared" si="13"/>
        <v>#N/A</v>
      </c>
      <c r="G176" s="200" t="e">
        <f t="shared" si="14"/>
        <v>#N/A</v>
      </c>
    </row>
    <row r="177" spans="1:7" x14ac:dyDescent="0.2">
      <c r="A177" s="127">
        <v>2029.12</v>
      </c>
      <c r="B177" s="198" t="e">
        <v>#N/A</v>
      </c>
      <c r="C177" s="199" t="e">
        <v>#N/A</v>
      </c>
      <c r="D177" s="198" t="e">
        <v>#N/A</v>
      </c>
      <c r="E177" s="199" t="e">
        <v>#N/A</v>
      </c>
      <c r="F177" s="198" t="e">
        <f t="shared" si="13"/>
        <v>#N/A</v>
      </c>
      <c r="G177" s="200" t="e">
        <f t="shared" si="14"/>
        <v>#N/A</v>
      </c>
    </row>
    <row r="178" spans="1:7" x14ac:dyDescent="0.2">
      <c r="A178" s="127">
        <v>2030.01</v>
      </c>
      <c r="B178" s="198" t="e">
        <v>#N/A</v>
      </c>
      <c r="C178" s="199" t="e">
        <v>#N/A</v>
      </c>
      <c r="D178" s="198" t="e">
        <v>#N/A</v>
      </c>
      <c r="E178" s="199" t="e">
        <v>#N/A</v>
      </c>
      <c r="F178" s="198" t="e">
        <f t="shared" si="13"/>
        <v>#N/A</v>
      </c>
      <c r="G178" s="200" t="e">
        <f t="shared" si="14"/>
        <v>#N/A</v>
      </c>
    </row>
    <row r="179" spans="1:7" x14ac:dyDescent="0.2">
      <c r="A179" s="127">
        <v>2030.02</v>
      </c>
      <c r="B179" s="198" t="e">
        <v>#N/A</v>
      </c>
      <c r="C179" s="199" t="e">
        <v>#N/A</v>
      </c>
      <c r="D179" s="198" t="e">
        <v>#N/A</v>
      </c>
      <c r="E179" s="199" t="e">
        <v>#N/A</v>
      </c>
      <c r="F179" s="198" t="e">
        <f t="shared" si="13"/>
        <v>#N/A</v>
      </c>
      <c r="G179" s="200" t="e">
        <f t="shared" si="14"/>
        <v>#N/A</v>
      </c>
    </row>
    <row r="180" spans="1:7" x14ac:dyDescent="0.2">
      <c r="A180" s="127">
        <v>2030.03</v>
      </c>
      <c r="B180" s="198" t="e">
        <v>#N/A</v>
      </c>
      <c r="C180" s="199" t="e">
        <v>#N/A</v>
      </c>
      <c r="D180" s="198" t="e">
        <v>#N/A</v>
      </c>
      <c r="E180" s="199" t="e">
        <v>#N/A</v>
      </c>
      <c r="F180" s="198" t="e">
        <f t="shared" si="13"/>
        <v>#N/A</v>
      </c>
      <c r="G180" s="200" t="e">
        <f t="shared" si="14"/>
        <v>#N/A</v>
      </c>
    </row>
    <row r="181" spans="1:7" x14ac:dyDescent="0.2">
      <c r="A181" s="127">
        <v>2030.04</v>
      </c>
      <c r="B181" s="198" t="e">
        <v>#N/A</v>
      </c>
      <c r="C181" s="199" t="e">
        <v>#N/A</v>
      </c>
      <c r="D181" s="198" t="e">
        <v>#N/A</v>
      </c>
      <c r="E181" s="199" t="e">
        <v>#N/A</v>
      </c>
      <c r="F181" s="198" t="e">
        <f t="shared" si="13"/>
        <v>#N/A</v>
      </c>
      <c r="G181" s="200" t="e">
        <f t="shared" si="14"/>
        <v>#N/A</v>
      </c>
    </row>
    <row r="182" spans="1:7" x14ac:dyDescent="0.2">
      <c r="A182" s="127">
        <v>2030.05</v>
      </c>
      <c r="B182" s="198" t="e">
        <v>#N/A</v>
      </c>
      <c r="C182" s="199" t="e">
        <v>#N/A</v>
      </c>
      <c r="D182" s="198" t="e">
        <v>#N/A</v>
      </c>
      <c r="E182" s="199" t="e">
        <v>#N/A</v>
      </c>
      <c r="F182" s="198" t="e">
        <f t="shared" si="13"/>
        <v>#N/A</v>
      </c>
      <c r="G182" s="200" t="e">
        <f t="shared" si="14"/>
        <v>#N/A</v>
      </c>
    </row>
    <row r="183" spans="1:7" x14ac:dyDescent="0.2">
      <c r="A183" s="127">
        <v>2030.06</v>
      </c>
      <c r="B183" s="198" t="e">
        <v>#N/A</v>
      </c>
      <c r="C183" s="199" t="e">
        <v>#N/A</v>
      </c>
      <c r="D183" s="198" t="e">
        <v>#N/A</v>
      </c>
      <c r="E183" s="199" t="e">
        <v>#N/A</v>
      </c>
      <c r="F183" s="198" t="e">
        <f t="shared" si="13"/>
        <v>#N/A</v>
      </c>
      <c r="G183" s="200" t="e">
        <f t="shared" si="14"/>
        <v>#N/A</v>
      </c>
    </row>
    <row r="184" spans="1:7" x14ac:dyDescent="0.2">
      <c r="A184" s="127">
        <v>2030.07</v>
      </c>
      <c r="B184" s="198" t="e">
        <v>#N/A</v>
      </c>
      <c r="C184" s="199" t="e">
        <v>#N/A</v>
      </c>
      <c r="D184" s="198" t="e">
        <v>#N/A</v>
      </c>
      <c r="E184" s="199" t="e">
        <v>#N/A</v>
      </c>
      <c r="F184" s="198" t="e">
        <f t="shared" si="13"/>
        <v>#N/A</v>
      </c>
      <c r="G184" s="200" t="e">
        <f t="shared" si="14"/>
        <v>#N/A</v>
      </c>
    </row>
    <row r="185" spans="1:7" x14ac:dyDescent="0.2">
      <c r="A185" s="127">
        <v>2030.08</v>
      </c>
      <c r="B185" s="198" t="e">
        <v>#N/A</v>
      </c>
      <c r="C185" s="199" t="e">
        <v>#N/A</v>
      </c>
      <c r="D185" s="198" t="e">
        <v>#N/A</v>
      </c>
      <c r="E185" s="199" t="e">
        <v>#N/A</v>
      </c>
      <c r="F185" s="198" t="e">
        <f t="shared" si="13"/>
        <v>#N/A</v>
      </c>
      <c r="G185" s="200" t="e">
        <f t="shared" si="14"/>
        <v>#N/A</v>
      </c>
    </row>
    <row r="186" spans="1:7" x14ac:dyDescent="0.2">
      <c r="A186" s="127">
        <v>2030.09</v>
      </c>
      <c r="B186" s="198" t="e">
        <v>#N/A</v>
      </c>
      <c r="C186" s="199" t="e">
        <v>#N/A</v>
      </c>
      <c r="D186" s="198" t="e">
        <v>#N/A</v>
      </c>
      <c r="E186" s="199" t="e">
        <v>#N/A</v>
      </c>
      <c r="F186" s="198" t="e">
        <f t="shared" ref="F186:F189" si="15">B186+D186</f>
        <v>#N/A</v>
      </c>
      <c r="G186" s="200" t="e">
        <f t="shared" ref="G186:G189" si="16">C186+E186</f>
        <v>#N/A</v>
      </c>
    </row>
    <row r="187" spans="1:7" x14ac:dyDescent="0.2">
      <c r="A187" s="127">
        <v>2030.1</v>
      </c>
      <c r="B187" s="198" t="e">
        <v>#N/A</v>
      </c>
      <c r="C187" s="199" t="e">
        <v>#N/A</v>
      </c>
      <c r="D187" s="198" t="e">
        <v>#N/A</v>
      </c>
      <c r="E187" s="199" t="e">
        <v>#N/A</v>
      </c>
      <c r="F187" s="198" t="e">
        <f t="shared" si="15"/>
        <v>#N/A</v>
      </c>
      <c r="G187" s="200" t="e">
        <f t="shared" si="16"/>
        <v>#N/A</v>
      </c>
    </row>
    <row r="188" spans="1:7" x14ac:dyDescent="0.2">
      <c r="A188" s="127">
        <v>2030.11</v>
      </c>
      <c r="B188" s="198" t="e">
        <v>#N/A</v>
      </c>
      <c r="C188" s="199" t="e">
        <v>#N/A</v>
      </c>
      <c r="D188" s="198" t="e">
        <v>#N/A</v>
      </c>
      <c r="E188" s="199" t="e">
        <v>#N/A</v>
      </c>
      <c r="F188" s="198" t="e">
        <f t="shared" si="15"/>
        <v>#N/A</v>
      </c>
      <c r="G188" s="200" t="e">
        <f t="shared" si="16"/>
        <v>#N/A</v>
      </c>
    </row>
    <row r="189" spans="1:7" x14ac:dyDescent="0.2">
      <c r="A189" s="127">
        <v>2030.12</v>
      </c>
      <c r="B189" s="198" t="e">
        <v>#N/A</v>
      </c>
      <c r="C189" s="199" t="e">
        <v>#N/A</v>
      </c>
      <c r="D189" s="198" t="e">
        <v>#N/A</v>
      </c>
      <c r="E189" s="199" t="e">
        <v>#N/A</v>
      </c>
      <c r="F189" s="198" t="e">
        <f t="shared" si="15"/>
        <v>#N/A</v>
      </c>
      <c r="G189" s="200" t="e">
        <f t="shared" si="16"/>
        <v>#N/A</v>
      </c>
    </row>
    <row r="190" spans="1:7" x14ac:dyDescent="0.2">
      <c r="A190" s="119"/>
      <c r="B190" s="119"/>
      <c r="C190" s="119"/>
      <c r="D190" s="119"/>
      <c r="E190" s="119"/>
      <c r="F190" s="119"/>
      <c r="G190" s="119"/>
    </row>
    <row r="191" spans="1:7" x14ac:dyDescent="0.2">
      <c r="A191" s="119"/>
      <c r="B191" s="119"/>
      <c r="C191" s="119"/>
      <c r="D191" s="119"/>
      <c r="E191" s="119"/>
      <c r="F191" s="119"/>
      <c r="G191" s="119"/>
    </row>
    <row r="192" spans="1:7" x14ac:dyDescent="0.2">
      <c r="A192" s="119"/>
      <c r="B192" s="119"/>
      <c r="C192" s="119"/>
      <c r="D192" s="119"/>
      <c r="E192" s="119"/>
      <c r="F192" s="119"/>
      <c r="G192" s="119"/>
    </row>
    <row r="193" s="119" customFormat="1" x14ac:dyDescent="0.2"/>
    <row r="194" s="119" customFormat="1" x14ac:dyDescent="0.2"/>
    <row r="195" s="119" customFormat="1" x14ac:dyDescent="0.2"/>
    <row r="196" s="119" customFormat="1" x14ac:dyDescent="0.2"/>
    <row r="197" s="119" customFormat="1" x14ac:dyDescent="0.2"/>
    <row r="198" s="119" customFormat="1" x14ac:dyDescent="0.2"/>
    <row r="199" s="119" customFormat="1" x14ac:dyDescent="0.2"/>
    <row r="200" s="119" customFormat="1" x14ac:dyDescent="0.2"/>
    <row r="201" s="119" customFormat="1" x14ac:dyDescent="0.2"/>
    <row r="202" s="119" customFormat="1" x14ac:dyDescent="0.2"/>
    <row r="203" s="119" customFormat="1" x14ac:dyDescent="0.2"/>
    <row r="204" s="119" customFormat="1" x14ac:dyDescent="0.2"/>
    <row r="205" s="119" customFormat="1" x14ac:dyDescent="0.2"/>
    <row r="206" s="119" customFormat="1" x14ac:dyDescent="0.2"/>
    <row r="207" s="119" customFormat="1" x14ac:dyDescent="0.2"/>
    <row r="208" s="119" customFormat="1" x14ac:dyDescent="0.2"/>
    <row r="209" s="119" customFormat="1" x14ac:dyDescent="0.2"/>
    <row r="210" s="119" customFormat="1" x14ac:dyDescent="0.2"/>
    <row r="211" s="119" customFormat="1" x14ac:dyDescent="0.2"/>
    <row r="212" s="119" customFormat="1" x14ac:dyDescent="0.2"/>
    <row r="213" s="119" customFormat="1" x14ac:dyDescent="0.2"/>
    <row r="214" s="119" customFormat="1" x14ac:dyDescent="0.2"/>
    <row r="215" s="119" customFormat="1" x14ac:dyDescent="0.2"/>
    <row r="216" s="119" customFormat="1" x14ac:dyDescent="0.2"/>
    <row r="217" s="119" customFormat="1" x14ac:dyDescent="0.2"/>
    <row r="218" s="119" customFormat="1" x14ac:dyDescent="0.2"/>
    <row r="219" s="119" customFormat="1" x14ac:dyDescent="0.2"/>
    <row r="220" s="119" customFormat="1" x14ac:dyDescent="0.2"/>
    <row r="221" s="119" customFormat="1" x14ac:dyDescent="0.2"/>
    <row r="222" s="119" customFormat="1" x14ac:dyDescent="0.2"/>
    <row r="223" s="119" customFormat="1" x14ac:dyDescent="0.2"/>
    <row r="224" s="119" customFormat="1" x14ac:dyDescent="0.2"/>
    <row r="225" s="119" customFormat="1" x14ac:dyDescent="0.2"/>
    <row r="226" s="119" customFormat="1" x14ac:dyDescent="0.2"/>
    <row r="227" s="119" customFormat="1" x14ac:dyDescent="0.2"/>
    <row r="228" s="119" customFormat="1" x14ac:dyDescent="0.2"/>
    <row r="229" s="119" customFormat="1" x14ac:dyDescent="0.2"/>
    <row r="230" s="119" customFormat="1" x14ac:dyDescent="0.2"/>
    <row r="231" s="119" customFormat="1" x14ac:dyDescent="0.2"/>
    <row r="232" s="119" customFormat="1" x14ac:dyDescent="0.2"/>
    <row r="233" s="119" customFormat="1" x14ac:dyDescent="0.2"/>
    <row r="234" s="119" customFormat="1" x14ac:dyDescent="0.2"/>
    <row r="235" s="119" customFormat="1" x14ac:dyDescent="0.2"/>
    <row r="236" s="119" customFormat="1" x14ac:dyDescent="0.2"/>
    <row r="237" s="119" customFormat="1" x14ac:dyDescent="0.2"/>
    <row r="238" s="119" customFormat="1" x14ac:dyDescent="0.2"/>
    <row r="239" s="119" customFormat="1" x14ac:dyDescent="0.2"/>
    <row r="240" s="119" customFormat="1" x14ac:dyDescent="0.2"/>
    <row r="241" s="119" customFormat="1" x14ac:dyDescent="0.2"/>
    <row r="242" s="119" customFormat="1" x14ac:dyDescent="0.2"/>
    <row r="243" s="119" customFormat="1" x14ac:dyDescent="0.2"/>
    <row r="244" s="119" customFormat="1" x14ac:dyDescent="0.2"/>
    <row r="245" s="119" customFormat="1" x14ac:dyDescent="0.2"/>
    <row r="246" s="119" customFormat="1" x14ac:dyDescent="0.2"/>
    <row r="247" s="119" customFormat="1" x14ac:dyDescent="0.2"/>
    <row r="248" s="119" customFormat="1" x14ac:dyDescent="0.2"/>
    <row r="249" s="119" customFormat="1" x14ac:dyDescent="0.2"/>
    <row r="250" s="119" customFormat="1" x14ac:dyDescent="0.2"/>
    <row r="251" s="119" customFormat="1" x14ac:dyDescent="0.2"/>
    <row r="252" s="119" customFormat="1" x14ac:dyDescent="0.2"/>
    <row r="253" s="119" customFormat="1" x14ac:dyDescent="0.2"/>
    <row r="254" s="119" customFormat="1" x14ac:dyDescent="0.2"/>
    <row r="255" s="119" customFormat="1" x14ac:dyDescent="0.2"/>
    <row r="256" s="119" customFormat="1" x14ac:dyDescent="0.2"/>
    <row r="257" s="119" customFormat="1" x14ac:dyDescent="0.2"/>
    <row r="258" s="119" customFormat="1" x14ac:dyDescent="0.2"/>
    <row r="259" s="119" customFormat="1" x14ac:dyDescent="0.2"/>
    <row r="260" s="119" customFormat="1" x14ac:dyDescent="0.2"/>
    <row r="261" s="119" customFormat="1" x14ac:dyDescent="0.2"/>
    <row r="262" s="119" customFormat="1" x14ac:dyDescent="0.2"/>
    <row r="263" s="119" customFormat="1" x14ac:dyDescent="0.2"/>
    <row r="264" s="119" customFormat="1" x14ac:dyDescent="0.2"/>
    <row r="265" s="119" customFormat="1" x14ac:dyDescent="0.2"/>
    <row r="266" s="119" customFormat="1" x14ac:dyDescent="0.2"/>
    <row r="267" s="119" customFormat="1" x14ac:dyDescent="0.2"/>
    <row r="268" s="119" customFormat="1" x14ac:dyDescent="0.2"/>
    <row r="269" s="119" customFormat="1" x14ac:dyDescent="0.2"/>
    <row r="270" s="119" customFormat="1" x14ac:dyDescent="0.2"/>
    <row r="271" s="119" customFormat="1" x14ac:dyDescent="0.2"/>
    <row r="272" s="119" customFormat="1" x14ac:dyDescent="0.2"/>
    <row r="273" s="119" customFormat="1" x14ac:dyDescent="0.2"/>
    <row r="274" s="119" customFormat="1" x14ac:dyDescent="0.2"/>
    <row r="275" s="119" customFormat="1" x14ac:dyDescent="0.2"/>
    <row r="276" s="119" customFormat="1" x14ac:dyDescent="0.2"/>
    <row r="277" s="119" customFormat="1" x14ac:dyDescent="0.2"/>
    <row r="278" s="119" customFormat="1" x14ac:dyDescent="0.2"/>
    <row r="279" s="119" customFormat="1" x14ac:dyDescent="0.2"/>
    <row r="280" s="119" customFormat="1" x14ac:dyDescent="0.2"/>
    <row r="281" s="119" customFormat="1" x14ac:dyDescent="0.2"/>
    <row r="282" s="119" customFormat="1" x14ac:dyDescent="0.2"/>
    <row r="283" s="119" customFormat="1" x14ac:dyDescent="0.2"/>
    <row r="284" s="119" customFormat="1" x14ac:dyDescent="0.2"/>
    <row r="285" s="119" customFormat="1" x14ac:dyDescent="0.2"/>
    <row r="286" s="119" customFormat="1" x14ac:dyDescent="0.2"/>
    <row r="287" s="119" customFormat="1" x14ac:dyDescent="0.2"/>
    <row r="288" s="119" customFormat="1" x14ac:dyDescent="0.2"/>
    <row r="289" s="119" customFormat="1" x14ac:dyDescent="0.2"/>
    <row r="290" s="119" customFormat="1" x14ac:dyDescent="0.2"/>
    <row r="291" s="119" customFormat="1" x14ac:dyDescent="0.2"/>
    <row r="292" s="119" customFormat="1" x14ac:dyDescent="0.2"/>
    <row r="293" s="119" customFormat="1" x14ac:dyDescent="0.2"/>
    <row r="294" s="119" customFormat="1" x14ac:dyDescent="0.2"/>
    <row r="295" s="119" customFormat="1" x14ac:dyDescent="0.2"/>
    <row r="296" s="119" customFormat="1" x14ac:dyDescent="0.2"/>
    <row r="297" s="119" customFormat="1" x14ac:dyDescent="0.2"/>
    <row r="298" s="119" customFormat="1" x14ac:dyDescent="0.2"/>
    <row r="299" s="119" customFormat="1" x14ac:dyDescent="0.2"/>
    <row r="300" s="119" customFormat="1" x14ac:dyDescent="0.2"/>
    <row r="301" s="119" customFormat="1" x14ac:dyDescent="0.2"/>
    <row r="302" s="119" customFormat="1" x14ac:dyDescent="0.2"/>
    <row r="303" s="119" customFormat="1" x14ac:dyDescent="0.2"/>
    <row r="304" s="119" customFormat="1" x14ac:dyDescent="0.2"/>
    <row r="305" s="119" customFormat="1" x14ac:dyDescent="0.2"/>
    <row r="306" s="119" customFormat="1" x14ac:dyDescent="0.2"/>
    <row r="307" s="119" customFormat="1" x14ac:dyDescent="0.2"/>
    <row r="308" s="119" customFormat="1" x14ac:dyDescent="0.2"/>
    <row r="309" s="119" customFormat="1" x14ac:dyDescent="0.2"/>
    <row r="310" s="119" customFormat="1" x14ac:dyDescent="0.2"/>
    <row r="311" s="119" customFormat="1" x14ac:dyDescent="0.2"/>
    <row r="312" s="119" customFormat="1" x14ac:dyDescent="0.2"/>
    <row r="313" s="119" customFormat="1" x14ac:dyDescent="0.2"/>
    <row r="314" s="119" customFormat="1" x14ac:dyDescent="0.2"/>
    <row r="315" s="119" customFormat="1" x14ac:dyDescent="0.2"/>
    <row r="316" s="119" customFormat="1" x14ac:dyDescent="0.2"/>
    <row r="317" s="119" customFormat="1" x14ac:dyDescent="0.2"/>
    <row r="318" s="119" customFormat="1" x14ac:dyDescent="0.2"/>
    <row r="319" s="119" customFormat="1" x14ac:dyDescent="0.2"/>
    <row r="320" s="119" customFormat="1" x14ac:dyDescent="0.2"/>
    <row r="321" s="119" customFormat="1" x14ac:dyDescent="0.2"/>
    <row r="322" s="119" customFormat="1" x14ac:dyDescent="0.2"/>
    <row r="323" s="119" customFormat="1" x14ac:dyDescent="0.2"/>
    <row r="324" s="119" customFormat="1" x14ac:dyDescent="0.2"/>
    <row r="325" s="119" customFormat="1" x14ac:dyDescent="0.2"/>
    <row r="326" s="119" customFormat="1" x14ac:dyDescent="0.2"/>
    <row r="327" s="119" customFormat="1" x14ac:dyDescent="0.2"/>
    <row r="328" s="119" customFormat="1" x14ac:dyDescent="0.2"/>
    <row r="329" s="119" customFormat="1" x14ac:dyDescent="0.2"/>
    <row r="330" s="119" customFormat="1" x14ac:dyDescent="0.2"/>
    <row r="331" s="119" customFormat="1" x14ac:dyDescent="0.2"/>
    <row r="332" s="119" customFormat="1" x14ac:dyDescent="0.2"/>
    <row r="333" s="119" customFormat="1" x14ac:dyDescent="0.2"/>
    <row r="334" s="119" customFormat="1" x14ac:dyDescent="0.2"/>
    <row r="335" s="119" customFormat="1" x14ac:dyDescent="0.2"/>
    <row r="336" s="119" customFormat="1" x14ac:dyDescent="0.2"/>
    <row r="337" s="119" customFormat="1" x14ac:dyDescent="0.2"/>
    <row r="338" s="119" customFormat="1" x14ac:dyDescent="0.2"/>
    <row r="339" s="119" customFormat="1" x14ac:dyDescent="0.2"/>
    <row r="340" s="119" customFormat="1" x14ac:dyDescent="0.2"/>
    <row r="341" s="119" customFormat="1" x14ac:dyDescent="0.2"/>
  </sheetData>
  <hyperlinks>
    <hyperlink ref="A4" location="INDICE!A13" display="VOLVER AL INDICE" xr:uid="{D2C08E00-2C3E-4304-88ED-0B8E4B98A800}"/>
    <hyperlink ref="A5" location="INDICE!A8" display="VOLVER AL INDICE" xr:uid="{1BB197BC-3F1D-41D2-BA88-A978C718BE6D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zoomScale="130" zoomScaleNormal="130" workbookViewId="0">
      <pane xSplit="1" ySplit="9" topLeftCell="B16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14.42578125" defaultRowHeight="15" customHeight="1" x14ac:dyDescent="0.2"/>
  <cols>
    <col min="1" max="1" width="9.85546875" style="132" customWidth="1"/>
    <col min="2" max="10" width="12.5703125" style="132" customWidth="1"/>
    <col min="11" max="13" width="10.85546875" style="132" customWidth="1"/>
    <col min="14" max="26" width="11.42578125" style="132" customWidth="1"/>
    <col min="27" max="16384" width="14.42578125" style="132"/>
  </cols>
  <sheetData>
    <row r="1" spans="1:26" ht="3" customHeight="1" x14ac:dyDescent="0.2">
      <c r="A1" s="29"/>
      <c r="B1" s="36"/>
      <c r="C1" s="36"/>
      <c r="D1" s="36"/>
      <c r="E1" s="36"/>
      <c r="F1" s="36"/>
      <c r="G1" s="36"/>
      <c r="H1" s="36"/>
      <c r="I1" s="36"/>
      <c r="J1" s="37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26" ht="11.25" x14ac:dyDescent="0.2">
      <c r="A2" s="45" t="s">
        <v>14</v>
      </c>
      <c r="B2" s="348" t="s">
        <v>208</v>
      </c>
      <c r="C2" s="310"/>
      <c r="D2" s="310"/>
      <c r="E2" s="310"/>
      <c r="F2" s="310"/>
      <c r="G2" s="310"/>
      <c r="H2" s="310"/>
      <c r="I2" s="310"/>
      <c r="J2" s="31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26" ht="12.75" customHeight="1" x14ac:dyDescent="0.2">
      <c r="A3" s="45" t="s">
        <v>17</v>
      </c>
      <c r="B3" s="348" t="s">
        <v>191</v>
      </c>
      <c r="C3" s="310"/>
      <c r="D3" s="310"/>
      <c r="E3" s="310"/>
      <c r="F3" s="310"/>
      <c r="G3" s="310"/>
      <c r="H3" s="310"/>
      <c r="I3" s="310"/>
      <c r="J3" s="31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26" ht="3" customHeight="1" x14ac:dyDescent="0.2">
      <c r="A4" s="46"/>
      <c r="B4" s="36"/>
      <c r="C4" s="36"/>
      <c r="D4" s="36"/>
      <c r="E4" s="36"/>
      <c r="F4" s="36"/>
      <c r="G4" s="36"/>
      <c r="H4" s="36"/>
      <c r="I4" s="36"/>
      <c r="J4" s="37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ht="22.5" x14ac:dyDescent="0.2">
      <c r="A5" s="296" t="s">
        <v>185</v>
      </c>
      <c r="B5" s="161"/>
      <c r="C5" s="161"/>
      <c r="D5" s="161"/>
      <c r="E5" s="161"/>
      <c r="F5" s="161"/>
      <c r="G5" s="161"/>
      <c r="H5" s="161"/>
      <c r="I5" s="161"/>
      <c r="J5" s="202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26" ht="4.5" customHeight="1" x14ac:dyDescent="0.2">
      <c r="A6" s="47"/>
      <c r="B6" s="157"/>
      <c r="C6" s="157"/>
      <c r="D6" s="157"/>
      <c r="E6" s="157"/>
      <c r="F6" s="157"/>
      <c r="G6" s="157"/>
      <c r="H6" s="157"/>
      <c r="I6" s="157"/>
      <c r="J6" s="175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 spans="1:26" s="354" customFormat="1" ht="22.5" x14ac:dyDescent="0.2">
      <c r="A7" s="350" t="s">
        <v>36</v>
      </c>
      <c r="B7" s="368" t="s">
        <v>56</v>
      </c>
      <c r="C7" s="369" t="s">
        <v>56</v>
      </c>
      <c r="D7" s="369" t="s">
        <v>56</v>
      </c>
      <c r="E7" s="369" t="s">
        <v>56</v>
      </c>
      <c r="F7" s="370" t="s">
        <v>56</v>
      </c>
      <c r="G7" s="351" t="s">
        <v>56</v>
      </c>
      <c r="H7" s="380" t="s">
        <v>56</v>
      </c>
      <c r="I7" s="369" t="s">
        <v>56</v>
      </c>
      <c r="J7" s="381" t="s">
        <v>56</v>
      </c>
      <c r="K7" s="353"/>
      <c r="L7" s="353"/>
      <c r="M7" s="353"/>
      <c r="N7" s="353"/>
      <c r="O7" s="353"/>
      <c r="P7" s="353"/>
      <c r="Q7" s="353"/>
      <c r="R7" s="353"/>
      <c r="S7" s="353"/>
      <c r="T7" s="353"/>
      <c r="U7" s="353"/>
      <c r="V7" s="353"/>
      <c r="W7" s="353"/>
      <c r="X7" s="353"/>
      <c r="Y7" s="353"/>
      <c r="Z7" s="353"/>
    </row>
    <row r="8" spans="1:26" s="354" customFormat="1" ht="21.6" customHeight="1" x14ac:dyDescent="0.2">
      <c r="A8" s="407"/>
      <c r="B8" s="371" t="s">
        <v>76</v>
      </c>
      <c r="C8" s="317"/>
      <c r="D8" s="317"/>
      <c r="E8" s="317"/>
      <c r="F8" s="318"/>
      <c r="G8" s="408"/>
      <c r="H8" s="409" t="s">
        <v>77</v>
      </c>
      <c r="I8" s="319"/>
      <c r="J8" s="320"/>
      <c r="K8" s="353"/>
      <c r="L8" s="353"/>
      <c r="M8" s="353"/>
      <c r="N8" s="353"/>
      <c r="O8" s="353"/>
      <c r="P8" s="353"/>
      <c r="Q8" s="353"/>
      <c r="R8" s="353"/>
      <c r="S8" s="353"/>
      <c r="T8" s="353"/>
      <c r="U8" s="353"/>
      <c r="V8" s="353"/>
      <c r="W8" s="353"/>
      <c r="X8" s="353"/>
      <c r="Y8" s="353"/>
      <c r="Z8" s="353"/>
    </row>
    <row r="9" spans="1:26" s="354" customFormat="1" ht="45" x14ac:dyDescent="0.2">
      <c r="A9" s="458" t="s">
        <v>38</v>
      </c>
      <c r="B9" s="368" t="s">
        <v>206</v>
      </c>
      <c r="C9" s="369" t="s">
        <v>207</v>
      </c>
      <c r="D9" s="369" t="s">
        <v>205</v>
      </c>
      <c r="E9" s="369" t="s">
        <v>78</v>
      </c>
      <c r="F9" s="370" t="s">
        <v>204</v>
      </c>
      <c r="G9" s="367" t="s">
        <v>161</v>
      </c>
      <c r="H9" s="380" t="s">
        <v>162</v>
      </c>
      <c r="I9" s="369" t="s">
        <v>163</v>
      </c>
      <c r="J9" s="381" t="s">
        <v>203</v>
      </c>
      <c r="K9" s="353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</row>
    <row r="10" spans="1:26" ht="11.25" x14ac:dyDescent="0.2">
      <c r="A10" s="452">
        <v>2008</v>
      </c>
      <c r="B10" s="204"/>
      <c r="C10" s="205"/>
      <c r="D10" s="205"/>
      <c r="E10" s="205"/>
      <c r="F10" s="461">
        <v>28</v>
      </c>
      <c r="G10" s="462"/>
      <c r="H10" s="204"/>
      <c r="I10" s="205"/>
      <c r="J10" s="208"/>
      <c r="K10" s="13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</row>
    <row r="11" spans="1:26" ht="12.75" customHeight="1" x14ac:dyDescent="0.2">
      <c r="A11" s="142">
        <v>2009</v>
      </c>
      <c r="B11" s="204"/>
      <c r="C11" s="205"/>
      <c r="D11" s="205"/>
      <c r="E11" s="205"/>
      <c r="F11" s="206">
        <v>80</v>
      </c>
      <c r="G11" s="207"/>
      <c r="H11" s="204"/>
      <c r="I11" s="205"/>
      <c r="J11" s="208"/>
      <c r="K11" s="13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</row>
    <row r="12" spans="1:26" ht="12.75" customHeight="1" x14ac:dyDescent="0.2">
      <c r="A12" s="209">
        <v>2010</v>
      </c>
      <c r="B12" s="210"/>
      <c r="C12" s="205"/>
      <c r="D12" s="205"/>
      <c r="E12" s="205"/>
      <c r="F12" s="206">
        <v>124</v>
      </c>
      <c r="G12" s="207"/>
      <c r="H12" s="204"/>
      <c r="I12" s="205"/>
      <c r="J12" s="203">
        <v>340000</v>
      </c>
      <c r="K12" s="13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</row>
    <row r="13" spans="1:26" ht="12.75" customHeight="1" x14ac:dyDescent="0.2">
      <c r="A13" s="209">
        <v>2011</v>
      </c>
      <c r="B13" s="211">
        <v>163</v>
      </c>
      <c r="C13" s="212">
        <v>70</v>
      </c>
      <c r="D13" s="212">
        <v>26</v>
      </c>
      <c r="E13" s="212">
        <v>30</v>
      </c>
      <c r="F13" s="206">
        <v>289</v>
      </c>
      <c r="G13" s="213">
        <v>5</v>
      </c>
      <c r="H13" s="214">
        <v>494844</v>
      </c>
      <c r="I13" s="215">
        <v>61654</v>
      </c>
      <c r="J13" s="216">
        <v>556498</v>
      </c>
      <c r="K13" s="147"/>
      <c r="L13" s="21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 x14ac:dyDescent="0.2">
      <c r="A14" s="209">
        <v>2012</v>
      </c>
      <c r="B14" s="218">
        <v>358</v>
      </c>
      <c r="C14" s="219">
        <v>22</v>
      </c>
      <c r="D14" s="219">
        <v>52</v>
      </c>
      <c r="E14" s="219">
        <v>30</v>
      </c>
      <c r="F14" s="206">
        <v>462</v>
      </c>
      <c r="G14" s="220">
        <v>7</v>
      </c>
      <c r="H14" s="221">
        <v>502443</v>
      </c>
      <c r="I14" s="222">
        <v>141742</v>
      </c>
      <c r="J14" s="216">
        <v>644185</v>
      </c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 x14ac:dyDescent="0.2">
      <c r="A15" s="209">
        <v>2013</v>
      </c>
      <c r="B15" s="218">
        <v>336</v>
      </c>
      <c r="C15" s="219">
        <v>28</v>
      </c>
      <c r="D15" s="219">
        <v>32</v>
      </c>
      <c r="E15" s="219">
        <v>40</v>
      </c>
      <c r="F15" s="206">
        <v>436</v>
      </c>
      <c r="G15" s="223">
        <v>5</v>
      </c>
      <c r="H15" s="221">
        <v>491949</v>
      </c>
      <c r="I15" s="222">
        <v>5495</v>
      </c>
      <c r="J15" s="216">
        <v>497444</v>
      </c>
      <c r="K15" s="224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 x14ac:dyDescent="0.2">
      <c r="A16" s="209">
        <v>2014</v>
      </c>
      <c r="B16" s="218">
        <v>178</v>
      </c>
      <c r="C16" s="219">
        <v>86</v>
      </c>
      <c r="D16" s="219">
        <v>24</v>
      </c>
      <c r="E16" s="219">
        <v>38</v>
      </c>
      <c r="F16" s="206">
        <v>326</v>
      </c>
      <c r="G16" s="223">
        <v>5</v>
      </c>
      <c r="H16" s="221">
        <v>593295</v>
      </c>
      <c r="I16" s="222">
        <v>2291</v>
      </c>
      <c r="J16" s="216">
        <v>595586</v>
      </c>
      <c r="K16" s="160"/>
      <c r="L16" s="160"/>
      <c r="M16" s="160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2.75" customHeight="1" x14ac:dyDescent="0.2">
      <c r="A17" s="209">
        <v>2015</v>
      </c>
      <c r="B17" s="218">
        <v>185</v>
      </c>
      <c r="C17" s="219">
        <v>40</v>
      </c>
      <c r="D17" s="219">
        <v>15</v>
      </c>
      <c r="E17" s="219">
        <v>30</v>
      </c>
      <c r="F17" s="206">
        <v>270</v>
      </c>
      <c r="G17" s="225">
        <v>3</v>
      </c>
      <c r="H17" s="221">
        <v>396482</v>
      </c>
      <c r="I17" s="222">
        <v>4082</v>
      </c>
      <c r="J17" s="216">
        <v>400564</v>
      </c>
      <c r="K17" s="160"/>
      <c r="L17" s="160"/>
      <c r="M17" s="160"/>
      <c r="N17" s="160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2.75" customHeight="1" x14ac:dyDescent="0.2">
      <c r="A18" s="209">
        <v>2016</v>
      </c>
      <c r="B18" s="218">
        <v>145</v>
      </c>
      <c r="C18" s="219">
        <v>49</v>
      </c>
      <c r="D18" s="219">
        <v>14</v>
      </c>
      <c r="E18" s="219">
        <v>29</v>
      </c>
      <c r="F18" s="206">
        <v>237</v>
      </c>
      <c r="G18" s="225">
        <v>4</v>
      </c>
      <c r="H18" s="226" t="e">
        <v>#N/A</v>
      </c>
      <c r="I18" s="219" t="e">
        <v>#N/A</v>
      </c>
      <c r="J18" s="227">
        <v>435445</v>
      </c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2.75" customHeight="1" x14ac:dyDescent="0.2">
      <c r="A19" s="209">
        <v>2017</v>
      </c>
      <c r="B19" s="218">
        <v>152</v>
      </c>
      <c r="C19" s="219">
        <v>26</v>
      </c>
      <c r="D19" s="219">
        <v>32</v>
      </c>
      <c r="E19" s="219">
        <v>24</v>
      </c>
      <c r="F19" s="206">
        <v>234</v>
      </c>
      <c r="G19" s="225">
        <v>9</v>
      </c>
      <c r="H19" s="221">
        <v>411414</v>
      </c>
      <c r="I19" s="222">
        <v>1792</v>
      </c>
      <c r="J19" s="216">
        <v>413206</v>
      </c>
      <c r="K19" s="160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 x14ac:dyDescent="0.2">
      <c r="A20" s="142">
        <v>2018</v>
      </c>
      <c r="B20" s="226">
        <v>163</v>
      </c>
      <c r="C20" s="219">
        <v>32</v>
      </c>
      <c r="D20" s="219">
        <v>37</v>
      </c>
      <c r="E20" s="219">
        <v>25</v>
      </c>
      <c r="F20" s="206">
        <v>257</v>
      </c>
      <c r="G20" s="225">
        <v>6</v>
      </c>
      <c r="H20" s="221">
        <v>356446</v>
      </c>
      <c r="I20" s="222">
        <v>1688</v>
      </c>
      <c r="J20" s="216">
        <v>358134</v>
      </c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 x14ac:dyDescent="0.2">
      <c r="A21" s="142">
        <v>2019</v>
      </c>
      <c r="B21" s="228">
        <v>174</v>
      </c>
      <c r="C21" s="229">
        <v>24</v>
      </c>
      <c r="D21" s="229">
        <v>32</v>
      </c>
      <c r="E21" s="229">
        <v>16</v>
      </c>
      <c r="F21" s="206">
        <v>246</v>
      </c>
      <c r="G21" s="225" t="e">
        <v>#N/A</v>
      </c>
      <c r="H21" s="221">
        <v>149637</v>
      </c>
      <c r="I21" s="222">
        <v>1205</v>
      </c>
      <c r="J21" s="216">
        <v>150842</v>
      </c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 x14ac:dyDescent="0.2">
      <c r="A22" s="142">
        <v>2020</v>
      </c>
      <c r="B22" s="230"/>
      <c r="C22" s="231"/>
      <c r="D22" s="231"/>
      <c r="E22" s="231"/>
      <c r="F22" s="232"/>
      <c r="G22" s="233"/>
      <c r="H22" s="230"/>
      <c r="I22" s="231"/>
      <c r="J22" s="234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 x14ac:dyDescent="0.2">
      <c r="A23" s="142">
        <v>2021</v>
      </c>
      <c r="B23" s="226">
        <v>77</v>
      </c>
      <c r="C23" s="219">
        <v>0</v>
      </c>
      <c r="D23" s="219">
        <v>6</v>
      </c>
      <c r="E23" s="219">
        <v>1</v>
      </c>
      <c r="F23" s="206">
        <v>84</v>
      </c>
      <c r="G23" s="233"/>
      <c r="H23" s="230"/>
      <c r="I23" s="231"/>
      <c r="J23" s="216">
        <v>20725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1:26" ht="12.75" customHeight="1" x14ac:dyDescent="0.2">
      <c r="A24" s="142">
        <v>2022</v>
      </c>
      <c r="B24" s="226">
        <v>80</v>
      </c>
      <c r="C24" s="219">
        <v>7</v>
      </c>
      <c r="D24" s="219">
        <v>19</v>
      </c>
      <c r="E24" s="219">
        <v>5</v>
      </c>
      <c r="F24" s="206">
        <v>111</v>
      </c>
      <c r="G24" s="225">
        <v>2</v>
      </c>
      <c r="H24" s="221">
        <v>277195</v>
      </c>
      <c r="I24" s="222">
        <v>855</v>
      </c>
      <c r="J24" s="216">
        <v>278050</v>
      </c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2.75" customHeight="1" x14ac:dyDescent="0.2">
      <c r="A25" s="142">
        <v>2023</v>
      </c>
      <c r="B25" s="226">
        <v>107</v>
      </c>
      <c r="C25" s="219">
        <v>22</v>
      </c>
      <c r="D25" s="219">
        <v>28</v>
      </c>
      <c r="E25" s="219">
        <v>15</v>
      </c>
      <c r="F25" s="206">
        <v>172</v>
      </c>
      <c r="G25" s="225">
        <v>3</v>
      </c>
      <c r="H25" s="226">
        <v>115370</v>
      </c>
      <c r="I25" s="219">
        <v>2835</v>
      </c>
      <c r="J25" s="235">
        <v>118205</v>
      </c>
      <c r="K25" s="49"/>
      <c r="L25" s="49"/>
      <c r="M25" s="49"/>
      <c r="N25" s="49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1:26" ht="12.75" customHeight="1" x14ac:dyDescent="0.2">
      <c r="A26" s="142">
        <v>2024</v>
      </c>
      <c r="B26" s="226" t="e">
        <v>#N/A</v>
      </c>
      <c r="C26" s="219" t="e">
        <v>#N/A</v>
      </c>
      <c r="D26" s="219" t="e">
        <v>#N/A</v>
      </c>
      <c r="E26" s="219" t="e">
        <v>#N/A</v>
      </c>
      <c r="F26" s="206" t="e">
        <f t="shared" ref="F26" si="0">SUM(B26:E26)</f>
        <v>#N/A</v>
      </c>
      <c r="G26" s="225" t="e">
        <v>#N/A</v>
      </c>
      <c r="H26" s="226" t="e">
        <v>#N/A</v>
      </c>
      <c r="I26" s="219" t="e">
        <v>#N/A</v>
      </c>
      <c r="J26" s="235" t="e">
        <f t="shared" ref="J26" si="1">SUM(H26:I26)</f>
        <v>#N/A</v>
      </c>
      <c r="K26" s="49"/>
      <c r="L26" s="49"/>
      <c r="M26" s="49"/>
      <c r="N26" s="49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12.75" customHeight="1" x14ac:dyDescent="0.2">
      <c r="A27" s="142">
        <v>2025</v>
      </c>
      <c r="B27" s="226" t="e">
        <v>#N/A</v>
      </c>
      <c r="C27" s="219" t="e">
        <v>#N/A</v>
      </c>
      <c r="D27" s="219" t="e">
        <v>#N/A</v>
      </c>
      <c r="E27" s="219" t="e">
        <v>#N/A</v>
      </c>
      <c r="F27" s="206" t="e">
        <f t="shared" ref="F27" si="2">SUM(B27:E27)</f>
        <v>#N/A</v>
      </c>
      <c r="G27" s="225" t="e">
        <v>#N/A</v>
      </c>
      <c r="H27" s="226" t="e">
        <v>#N/A</v>
      </c>
      <c r="I27" s="219" t="e">
        <v>#N/A</v>
      </c>
      <c r="J27" s="235" t="e">
        <f t="shared" ref="J27" si="3">SUM(H27:I27)</f>
        <v>#N/A</v>
      </c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1:26" ht="12.75" customHeight="1" x14ac:dyDescent="0.2">
      <c r="A28" s="142">
        <v>2026</v>
      </c>
      <c r="B28" s="226" t="e">
        <v>#N/A</v>
      </c>
      <c r="C28" s="219" t="e">
        <v>#N/A</v>
      </c>
      <c r="D28" s="219" t="e">
        <v>#N/A</v>
      </c>
      <c r="E28" s="219" t="e">
        <v>#N/A</v>
      </c>
      <c r="F28" s="206" t="e">
        <f t="shared" ref="F28:F32" si="4">SUM(B28:E28)</f>
        <v>#N/A</v>
      </c>
      <c r="G28" s="225" t="e">
        <v>#N/A</v>
      </c>
      <c r="H28" s="226" t="e">
        <v>#N/A</v>
      </c>
      <c r="I28" s="219" t="e">
        <v>#N/A</v>
      </c>
      <c r="J28" s="235" t="e">
        <f t="shared" ref="J28:J32" si="5">SUM(H28:I28)</f>
        <v>#N/A</v>
      </c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1:26" ht="12.75" customHeight="1" x14ac:dyDescent="0.2">
      <c r="A29" s="142">
        <v>2027</v>
      </c>
      <c r="B29" s="226" t="e">
        <v>#N/A</v>
      </c>
      <c r="C29" s="219" t="e">
        <v>#N/A</v>
      </c>
      <c r="D29" s="219" t="e">
        <v>#N/A</v>
      </c>
      <c r="E29" s="219" t="e">
        <v>#N/A</v>
      </c>
      <c r="F29" s="206" t="e">
        <f t="shared" si="4"/>
        <v>#N/A</v>
      </c>
      <c r="G29" s="225" t="e">
        <v>#N/A</v>
      </c>
      <c r="H29" s="226" t="e">
        <v>#N/A</v>
      </c>
      <c r="I29" s="219" t="e">
        <v>#N/A</v>
      </c>
      <c r="J29" s="235" t="e">
        <f t="shared" si="5"/>
        <v>#N/A</v>
      </c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1:26" ht="12.75" customHeight="1" x14ac:dyDescent="0.2">
      <c r="A30" s="142">
        <v>2028</v>
      </c>
      <c r="B30" s="226" t="e">
        <v>#N/A</v>
      </c>
      <c r="C30" s="219" t="e">
        <v>#N/A</v>
      </c>
      <c r="D30" s="219" t="e">
        <v>#N/A</v>
      </c>
      <c r="E30" s="219" t="e">
        <v>#N/A</v>
      </c>
      <c r="F30" s="206" t="e">
        <f t="shared" si="4"/>
        <v>#N/A</v>
      </c>
      <c r="G30" s="225" t="e">
        <v>#N/A</v>
      </c>
      <c r="H30" s="226" t="e">
        <v>#N/A</v>
      </c>
      <c r="I30" s="219" t="e">
        <v>#N/A</v>
      </c>
      <c r="J30" s="235" t="e">
        <f t="shared" si="5"/>
        <v>#N/A</v>
      </c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1:26" ht="12.75" customHeight="1" x14ac:dyDescent="0.2">
      <c r="A31" s="142">
        <v>2029</v>
      </c>
      <c r="B31" s="226" t="e">
        <v>#N/A</v>
      </c>
      <c r="C31" s="219" t="e">
        <v>#N/A</v>
      </c>
      <c r="D31" s="219" t="e">
        <v>#N/A</v>
      </c>
      <c r="E31" s="219" t="e">
        <v>#N/A</v>
      </c>
      <c r="F31" s="206" t="e">
        <f t="shared" si="4"/>
        <v>#N/A</v>
      </c>
      <c r="G31" s="225" t="e">
        <v>#N/A</v>
      </c>
      <c r="H31" s="226" t="e">
        <v>#N/A</v>
      </c>
      <c r="I31" s="219" t="e">
        <v>#N/A</v>
      </c>
      <c r="J31" s="235" t="e">
        <f t="shared" si="5"/>
        <v>#N/A</v>
      </c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1:26" ht="12.75" customHeight="1" x14ac:dyDescent="0.2">
      <c r="A32" s="142">
        <v>2030</v>
      </c>
      <c r="B32" s="226" t="e">
        <v>#N/A</v>
      </c>
      <c r="C32" s="219" t="e">
        <v>#N/A</v>
      </c>
      <c r="D32" s="219" t="e">
        <v>#N/A</v>
      </c>
      <c r="E32" s="219" t="e">
        <v>#N/A</v>
      </c>
      <c r="F32" s="206" t="e">
        <f t="shared" si="4"/>
        <v>#N/A</v>
      </c>
      <c r="G32" s="225" t="e">
        <v>#N/A</v>
      </c>
      <c r="H32" s="226" t="e">
        <v>#N/A</v>
      </c>
      <c r="I32" s="219" t="e">
        <v>#N/A</v>
      </c>
      <c r="J32" s="235" t="e">
        <f t="shared" si="5"/>
        <v>#N/A</v>
      </c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1:26" ht="12.75" customHeight="1" x14ac:dyDescent="0.2">
      <c r="A33" s="48"/>
      <c r="B33" s="50"/>
      <c r="C33" s="49"/>
      <c r="D33" s="49"/>
      <c r="E33" s="49"/>
      <c r="F33" s="49"/>
      <c r="G33" s="49"/>
      <c r="H33" s="49"/>
      <c r="I33" s="49"/>
      <c r="J33" s="153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1:26" ht="12.75" customHeight="1" x14ac:dyDescent="0.2">
      <c r="A34" s="48"/>
      <c r="B34" s="50"/>
      <c r="C34" s="49"/>
      <c r="D34" s="49"/>
      <c r="E34" s="49"/>
      <c r="F34" s="49"/>
      <c r="G34" s="49"/>
      <c r="H34" s="49"/>
      <c r="I34" s="49"/>
      <c r="J34" s="153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1:26" ht="12.75" customHeight="1" x14ac:dyDescent="0.2">
      <c r="A35" s="48"/>
      <c r="B35" s="50"/>
      <c r="C35" s="49"/>
      <c r="D35" s="49"/>
      <c r="E35" s="49"/>
      <c r="F35" s="49"/>
      <c r="G35" s="49"/>
      <c r="H35" s="49"/>
      <c r="I35" s="49"/>
      <c r="J35" s="153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</row>
    <row r="36" spans="1:26" ht="12.75" customHeight="1" x14ac:dyDescent="0.2">
      <c r="A36" s="48"/>
      <c r="B36" s="50"/>
      <c r="C36" s="49"/>
      <c r="D36" s="49"/>
      <c r="E36" s="49"/>
      <c r="F36" s="49"/>
      <c r="G36" s="49"/>
      <c r="H36" s="49"/>
      <c r="I36" s="49"/>
      <c r="J36" s="153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</row>
    <row r="37" spans="1:26" ht="12.75" customHeight="1" x14ac:dyDescent="0.2">
      <c r="A37" s="48"/>
      <c r="B37" s="50"/>
      <c r="C37" s="49"/>
      <c r="D37" s="49"/>
      <c r="E37" s="49"/>
      <c r="F37" s="49"/>
      <c r="G37" s="49"/>
      <c r="H37" s="49"/>
      <c r="I37" s="49"/>
      <c r="J37" s="153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</row>
    <row r="38" spans="1:26" ht="12.75" customHeight="1" x14ac:dyDescent="0.2">
      <c r="A38" s="48"/>
      <c r="B38" s="50"/>
      <c r="C38" s="49"/>
      <c r="D38" s="49"/>
      <c r="E38" s="49"/>
      <c r="F38" s="49"/>
      <c r="G38" s="49"/>
      <c r="H38" s="49"/>
      <c r="I38" s="49"/>
      <c r="J38" s="153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</row>
    <row r="39" spans="1:26" ht="12.75" customHeight="1" x14ac:dyDescent="0.2">
      <c r="A39" s="48"/>
      <c r="B39" s="50"/>
      <c r="C39" s="49"/>
      <c r="D39" s="49"/>
      <c r="E39" s="49"/>
      <c r="F39" s="49"/>
      <c r="G39" s="49"/>
      <c r="H39" s="49"/>
      <c r="I39" s="49"/>
      <c r="J39" s="153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12.75" customHeight="1" x14ac:dyDescent="0.2">
      <c r="A40" s="48"/>
      <c r="B40" s="50"/>
      <c r="C40" s="49"/>
      <c r="D40" s="49"/>
      <c r="E40" s="49"/>
      <c r="F40" s="49"/>
      <c r="G40" s="49"/>
      <c r="H40" s="49"/>
      <c r="I40" s="49"/>
      <c r="J40" s="153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6" ht="12.75" customHeight="1" x14ac:dyDescent="0.2">
      <c r="A41" s="48"/>
      <c r="B41" s="50"/>
      <c r="C41" s="49"/>
      <c r="D41" s="49"/>
      <c r="E41" s="49"/>
      <c r="F41" s="49"/>
      <c r="G41" s="49"/>
      <c r="H41" s="49"/>
      <c r="I41" s="49"/>
      <c r="J41" s="153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</row>
    <row r="42" spans="1:26" ht="12.75" customHeight="1" x14ac:dyDescent="0.2">
      <c r="A42" s="48"/>
      <c r="B42" s="50"/>
      <c r="C42" s="49"/>
      <c r="D42" s="49"/>
      <c r="E42" s="49"/>
      <c r="F42" s="49"/>
      <c r="G42" s="49"/>
      <c r="H42" s="49"/>
      <c r="I42" s="49"/>
      <c r="J42" s="153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</row>
    <row r="43" spans="1:26" ht="12.75" customHeight="1" x14ac:dyDescent="0.2">
      <c r="A43" s="48"/>
      <c r="B43" s="50"/>
      <c r="C43" s="49"/>
      <c r="D43" s="49"/>
      <c r="E43" s="49"/>
      <c r="F43" s="49"/>
      <c r="G43" s="49"/>
      <c r="H43" s="49"/>
      <c r="I43" s="49"/>
      <c r="J43" s="153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</row>
    <row r="44" spans="1:26" ht="12.75" customHeight="1" x14ac:dyDescent="0.2">
      <c r="A44" s="48"/>
      <c r="B44" s="50"/>
      <c r="C44" s="49"/>
      <c r="D44" s="49"/>
      <c r="E44" s="49"/>
      <c r="F44" s="49"/>
      <c r="G44" s="49"/>
      <c r="H44" s="49"/>
      <c r="I44" s="49"/>
      <c r="J44" s="153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</row>
    <row r="45" spans="1:26" ht="12.75" customHeight="1" x14ac:dyDescent="0.2">
      <c r="A45" s="48"/>
      <c r="B45" s="50"/>
      <c r="C45" s="49"/>
      <c r="D45" s="49"/>
      <c r="E45" s="49"/>
      <c r="F45" s="49"/>
      <c r="G45" s="49"/>
      <c r="H45" s="49"/>
      <c r="I45" s="49"/>
      <c r="J45" s="153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</row>
    <row r="46" spans="1:26" ht="12.75" customHeight="1" x14ac:dyDescent="0.2">
      <c r="A46" s="48"/>
      <c r="B46" s="50"/>
      <c r="C46" s="49"/>
      <c r="D46" s="49"/>
      <c r="E46" s="49"/>
      <c r="F46" s="49"/>
      <c r="G46" s="49"/>
      <c r="H46" s="49"/>
      <c r="I46" s="49"/>
      <c r="J46" s="153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</row>
    <row r="47" spans="1:26" ht="12.75" customHeight="1" x14ac:dyDescent="0.2">
      <c r="A47" s="48"/>
      <c r="B47" s="50"/>
      <c r="C47" s="49"/>
      <c r="D47" s="49"/>
      <c r="E47" s="49"/>
      <c r="F47" s="49"/>
      <c r="G47" s="49"/>
      <c r="H47" s="49"/>
      <c r="I47" s="49"/>
      <c r="J47" s="153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</row>
    <row r="48" spans="1:26" ht="12.75" customHeight="1" x14ac:dyDescent="0.2">
      <c r="A48" s="48"/>
      <c r="B48" s="50"/>
      <c r="C48" s="49"/>
      <c r="D48" s="49"/>
      <c r="E48" s="49"/>
      <c r="F48" s="49"/>
      <c r="G48" s="49"/>
      <c r="H48" s="49"/>
      <c r="I48" s="49"/>
      <c r="J48" s="153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</row>
    <row r="49" spans="1:26" ht="12.75" customHeight="1" x14ac:dyDescent="0.2">
      <c r="A49" s="48"/>
      <c r="B49" s="50"/>
      <c r="C49" s="49"/>
      <c r="D49" s="49"/>
      <c r="E49" s="49"/>
      <c r="F49" s="49"/>
      <c r="G49" s="49"/>
      <c r="H49" s="49"/>
      <c r="I49" s="49"/>
      <c r="J49" s="153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</row>
    <row r="50" spans="1:26" ht="12.75" customHeight="1" x14ac:dyDescent="0.2">
      <c r="A50" s="48"/>
      <c r="B50" s="50"/>
      <c r="C50" s="49"/>
      <c r="D50" s="49"/>
      <c r="E50" s="49"/>
      <c r="F50" s="49"/>
      <c r="G50" s="49"/>
      <c r="H50" s="49"/>
      <c r="I50" s="49"/>
      <c r="J50" s="153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</row>
    <row r="51" spans="1:26" ht="12.75" customHeight="1" x14ac:dyDescent="0.2">
      <c r="A51" s="48"/>
      <c r="B51" s="50"/>
      <c r="C51" s="49"/>
      <c r="D51" s="49"/>
      <c r="E51" s="49"/>
      <c r="F51" s="49"/>
      <c r="G51" s="49"/>
      <c r="H51" s="49"/>
      <c r="I51" s="49"/>
      <c r="J51" s="153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</row>
    <row r="52" spans="1:26" ht="12.75" customHeight="1" x14ac:dyDescent="0.2">
      <c r="A52" s="48"/>
      <c r="B52" s="50"/>
      <c r="C52" s="49"/>
      <c r="D52" s="49"/>
      <c r="E52" s="49"/>
      <c r="F52" s="49"/>
      <c r="G52" s="49"/>
      <c r="H52" s="49"/>
      <c r="I52" s="49"/>
      <c r="J52" s="153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</row>
    <row r="53" spans="1:26" ht="12.75" customHeight="1" x14ac:dyDescent="0.2">
      <c r="A53" s="48"/>
      <c r="B53" s="50"/>
      <c r="C53" s="49"/>
      <c r="D53" s="49"/>
      <c r="E53" s="49"/>
      <c r="F53" s="49"/>
      <c r="G53" s="49"/>
      <c r="H53" s="49"/>
      <c r="I53" s="49"/>
      <c r="J53" s="153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</row>
    <row r="54" spans="1:26" ht="12.75" customHeight="1" x14ac:dyDescent="0.2">
      <c r="A54" s="48"/>
      <c r="B54" s="50"/>
      <c r="C54" s="49"/>
      <c r="D54" s="49"/>
      <c r="E54" s="49"/>
      <c r="F54" s="49"/>
      <c r="G54" s="49"/>
      <c r="H54" s="49"/>
      <c r="I54" s="49"/>
      <c r="J54" s="153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</row>
    <row r="55" spans="1:26" ht="12.75" customHeight="1" x14ac:dyDescent="0.2">
      <c r="A55" s="48"/>
      <c r="B55" s="50"/>
      <c r="C55" s="49"/>
      <c r="D55" s="49"/>
      <c r="E55" s="49"/>
      <c r="F55" s="49"/>
      <c r="G55" s="49"/>
      <c r="H55" s="49"/>
      <c r="I55" s="49"/>
      <c r="J55" s="153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6" ht="12.75" customHeight="1" x14ac:dyDescent="0.2">
      <c r="A56" s="48"/>
      <c r="B56" s="50"/>
      <c r="C56" s="49"/>
      <c r="D56" s="49"/>
      <c r="E56" s="49"/>
      <c r="F56" s="49"/>
      <c r="G56" s="49"/>
      <c r="H56" s="49"/>
      <c r="I56" s="49"/>
      <c r="J56" s="153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</row>
    <row r="57" spans="1:26" ht="12.75" customHeight="1" x14ac:dyDescent="0.2">
      <c r="A57" s="48"/>
      <c r="B57" s="50"/>
      <c r="C57" s="49"/>
      <c r="D57" s="49"/>
      <c r="E57" s="49"/>
      <c r="F57" s="49"/>
      <c r="G57" s="49"/>
      <c r="H57" s="49"/>
      <c r="I57" s="49"/>
      <c r="J57" s="153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</row>
    <row r="58" spans="1:26" ht="12.75" customHeight="1" x14ac:dyDescent="0.2">
      <c r="A58" s="48"/>
      <c r="B58" s="50"/>
      <c r="C58" s="49"/>
      <c r="D58" s="49"/>
      <c r="E58" s="49"/>
      <c r="F58" s="49"/>
      <c r="G58" s="49"/>
      <c r="H58" s="49"/>
      <c r="I58" s="49"/>
      <c r="J58" s="153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</row>
    <row r="59" spans="1:26" ht="12.75" customHeight="1" x14ac:dyDescent="0.2">
      <c r="A59" s="48"/>
      <c r="B59" s="50"/>
      <c r="C59" s="49"/>
      <c r="D59" s="49"/>
      <c r="E59" s="49"/>
      <c r="F59" s="49"/>
      <c r="G59" s="49"/>
      <c r="H59" s="49"/>
      <c r="I59" s="49"/>
      <c r="J59" s="153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</row>
    <row r="60" spans="1:26" ht="12.75" customHeight="1" x14ac:dyDescent="0.2">
      <c r="A60" s="48"/>
      <c r="B60" s="50"/>
      <c r="C60" s="49"/>
      <c r="D60" s="49"/>
      <c r="E60" s="49"/>
      <c r="F60" s="49"/>
      <c r="G60" s="49"/>
      <c r="H60" s="49"/>
      <c r="I60" s="49"/>
      <c r="J60" s="153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</row>
    <row r="61" spans="1:26" ht="12.75" customHeight="1" x14ac:dyDescent="0.2">
      <c r="A61" s="48"/>
      <c r="B61" s="50"/>
      <c r="C61" s="49"/>
      <c r="D61" s="49"/>
      <c r="E61" s="49"/>
      <c r="F61" s="49"/>
      <c r="G61" s="49"/>
      <c r="H61" s="49"/>
      <c r="I61" s="49"/>
      <c r="J61" s="153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</row>
    <row r="62" spans="1:26" ht="12.75" customHeight="1" x14ac:dyDescent="0.2">
      <c r="A62" s="48"/>
      <c r="B62" s="50"/>
      <c r="C62" s="49"/>
      <c r="D62" s="49"/>
      <c r="E62" s="49"/>
      <c r="F62" s="49"/>
      <c r="G62" s="49"/>
      <c r="H62" s="49"/>
      <c r="I62" s="49"/>
      <c r="J62" s="153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</row>
    <row r="63" spans="1:26" ht="12.75" customHeight="1" x14ac:dyDescent="0.2">
      <c r="A63" s="48"/>
      <c r="B63" s="50"/>
      <c r="C63" s="49"/>
      <c r="D63" s="49"/>
      <c r="E63" s="49"/>
      <c r="F63" s="49"/>
      <c r="G63" s="49"/>
      <c r="H63" s="49"/>
      <c r="I63" s="49"/>
      <c r="J63" s="153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</row>
    <row r="64" spans="1:26" ht="12.75" customHeight="1" x14ac:dyDescent="0.2">
      <c r="A64" s="48"/>
      <c r="B64" s="50"/>
      <c r="C64" s="49"/>
      <c r="D64" s="49"/>
      <c r="E64" s="49"/>
      <c r="F64" s="49"/>
      <c r="G64" s="49"/>
      <c r="H64" s="49"/>
      <c r="I64" s="49"/>
      <c r="J64" s="153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</row>
    <row r="65" spans="1:26" ht="12.75" customHeight="1" x14ac:dyDescent="0.2">
      <c r="A65" s="48"/>
      <c r="B65" s="50"/>
      <c r="C65" s="49"/>
      <c r="D65" s="49"/>
      <c r="E65" s="49"/>
      <c r="F65" s="49"/>
      <c r="G65" s="49"/>
      <c r="H65" s="49"/>
      <c r="I65" s="49"/>
      <c r="J65" s="153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</row>
    <row r="66" spans="1:26" ht="12.75" customHeight="1" x14ac:dyDescent="0.2">
      <c r="A66" s="48"/>
      <c r="B66" s="50"/>
      <c r="C66" s="49"/>
      <c r="D66" s="49"/>
      <c r="E66" s="49"/>
      <c r="F66" s="49"/>
      <c r="G66" s="49"/>
      <c r="H66" s="49"/>
      <c r="I66" s="49"/>
      <c r="J66" s="153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</row>
    <row r="67" spans="1:26" ht="12.75" customHeight="1" x14ac:dyDescent="0.2">
      <c r="A67" s="48"/>
      <c r="B67" s="50"/>
      <c r="C67" s="49"/>
      <c r="D67" s="49"/>
      <c r="E67" s="49"/>
      <c r="F67" s="49"/>
      <c r="G67" s="49"/>
      <c r="H67" s="49"/>
      <c r="I67" s="49"/>
      <c r="J67" s="153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</row>
    <row r="68" spans="1:26" ht="12.75" customHeight="1" x14ac:dyDescent="0.2">
      <c r="A68" s="48"/>
      <c r="B68" s="50"/>
      <c r="C68" s="49"/>
      <c r="D68" s="49"/>
      <c r="E68" s="49"/>
      <c r="F68" s="49"/>
      <c r="G68" s="49"/>
      <c r="H68" s="49"/>
      <c r="I68" s="49"/>
      <c r="J68" s="153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</row>
    <row r="69" spans="1:26" ht="12.75" customHeight="1" x14ac:dyDescent="0.2">
      <c r="A69" s="48"/>
      <c r="B69" s="50"/>
      <c r="C69" s="49"/>
      <c r="D69" s="49"/>
      <c r="E69" s="49"/>
      <c r="F69" s="49"/>
      <c r="G69" s="49"/>
      <c r="H69" s="49"/>
      <c r="I69" s="49"/>
      <c r="J69" s="153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</row>
    <row r="70" spans="1:26" ht="12.75" customHeight="1" x14ac:dyDescent="0.2">
      <c r="A70" s="48"/>
      <c r="B70" s="50"/>
      <c r="C70" s="49"/>
      <c r="D70" s="49"/>
      <c r="E70" s="49"/>
      <c r="F70" s="49"/>
      <c r="G70" s="49"/>
      <c r="H70" s="49"/>
      <c r="I70" s="49"/>
      <c r="J70" s="153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</row>
    <row r="71" spans="1:26" ht="12.75" customHeight="1" x14ac:dyDescent="0.2">
      <c r="A71" s="48"/>
      <c r="B71" s="50"/>
      <c r="C71" s="49"/>
      <c r="D71" s="49"/>
      <c r="E71" s="49"/>
      <c r="F71" s="49"/>
      <c r="G71" s="49"/>
      <c r="H71" s="49"/>
      <c r="I71" s="49"/>
      <c r="J71" s="153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</row>
    <row r="72" spans="1:26" ht="12.75" customHeight="1" x14ac:dyDescent="0.2">
      <c r="A72" s="48"/>
      <c r="B72" s="50"/>
      <c r="C72" s="49"/>
      <c r="D72" s="49"/>
      <c r="E72" s="49"/>
      <c r="F72" s="49"/>
      <c r="G72" s="49"/>
      <c r="H72" s="49"/>
      <c r="I72" s="49"/>
      <c r="J72" s="153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</row>
    <row r="73" spans="1:26" ht="12.75" customHeight="1" x14ac:dyDescent="0.2">
      <c r="A73" s="48"/>
      <c r="B73" s="50"/>
      <c r="C73" s="49"/>
      <c r="D73" s="49"/>
      <c r="E73" s="49"/>
      <c r="F73" s="49"/>
      <c r="G73" s="49"/>
      <c r="H73" s="49"/>
      <c r="I73" s="49"/>
      <c r="J73" s="153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</row>
    <row r="74" spans="1:26" ht="12.75" customHeight="1" x14ac:dyDescent="0.2">
      <c r="A74" s="48"/>
      <c r="B74" s="50"/>
      <c r="C74" s="49"/>
      <c r="D74" s="49"/>
      <c r="E74" s="49"/>
      <c r="F74" s="49"/>
      <c r="G74" s="49"/>
      <c r="H74" s="49"/>
      <c r="I74" s="49"/>
      <c r="J74" s="153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</row>
    <row r="75" spans="1:26" ht="12.75" customHeight="1" x14ac:dyDescent="0.2">
      <c r="A75" s="48"/>
      <c r="B75" s="50"/>
      <c r="C75" s="49"/>
      <c r="D75" s="49"/>
      <c r="E75" s="49"/>
      <c r="F75" s="49"/>
      <c r="G75" s="49"/>
      <c r="H75" s="49"/>
      <c r="I75" s="49"/>
      <c r="J75" s="153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</row>
    <row r="76" spans="1:26" ht="12.75" customHeight="1" x14ac:dyDescent="0.2">
      <c r="A76" s="48"/>
      <c r="B76" s="50"/>
      <c r="C76" s="49"/>
      <c r="D76" s="49"/>
      <c r="E76" s="49"/>
      <c r="F76" s="49"/>
      <c r="G76" s="49"/>
      <c r="H76" s="49"/>
      <c r="I76" s="49"/>
      <c r="J76" s="153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</row>
    <row r="77" spans="1:26" ht="12.75" customHeight="1" x14ac:dyDescent="0.2">
      <c r="A77" s="48"/>
      <c r="B77" s="50"/>
      <c r="C77" s="49"/>
      <c r="D77" s="49"/>
      <c r="E77" s="49"/>
      <c r="F77" s="49"/>
      <c r="G77" s="49"/>
      <c r="H77" s="49"/>
      <c r="I77" s="49"/>
      <c r="J77" s="153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</row>
    <row r="78" spans="1:26" ht="12.75" customHeight="1" x14ac:dyDescent="0.2">
      <c r="A78" s="48"/>
      <c r="B78" s="50"/>
      <c r="C78" s="49"/>
      <c r="D78" s="49"/>
      <c r="E78" s="49"/>
      <c r="F78" s="49"/>
      <c r="G78" s="49"/>
      <c r="H78" s="49"/>
      <c r="I78" s="49"/>
      <c r="J78" s="153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</row>
    <row r="79" spans="1:26" ht="12.75" customHeight="1" x14ac:dyDescent="0.2">
      <c r="A79" s="48"/>
      <c r="B79" s="50"/>
      <c r="C79" s="49"/>
      <c r="D79" s="49"/>
      <c r="E79" s="49"/>
      <c r="F79" s="49"/>
      <c r="G79" s="49"/>
      <c r="H79" s="49"/>
      <c r="I79" s="49"/>
      <c r="J79" s="153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</row>
    <row r="80" spans="1:26" ht="12.75" customHeight="1" x14ac:dyDescent="0.2">
      <c r="A80" s="48"/>
      <c r="B80" s="50"/>
      <c r="C80" s="49"/>
      <c r="D80" s="49"/>
      <c r="E80" s="49"/>
      <c r="F80" s="49"/>
      <c r="G80" s="49"/>
      <c r="H80" s="49"/>
      <c r="I80" s="49"/>
      <c r="J80" s="153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6" ht="12.75" customHeight="1" x14ac:dyDescent="0.2">
      <c r="A81" s="48"/>
      <c r="B81" s="50"/>
      <c r="C81" s="49"/>
      <c r="D81" s="49"/>
      <c r="E81" s="49"/>
      <c r="F81" s="49"/>
      <c r="G81" s="49"/>
      <c r="H81" s="49"/>
      <c r="I81" s="49"/>
      <c r="J81" s="153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</row>
    <row r="82" spans="1:26" ht="12.75" customHeight="1" x14ac:dyDescent="0.2">
      <c r="A82" s="48"/>
      <c r="B82" s="50"/>
      <c r="C82" s="49"/>
      <c r="D82" s="49"/>
      <c r="E82" s="49"/>
      <c r="F82" s="49"/>
      <c r="G82" s="49"/>
      <c r="H82" s="49"/>
      <c r="I82" s="49"/>
      <c r="J82" s="153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</row>
    <row r="83" spans="1:26" ht="12.75" customHeight="1" x14ac:dyDescent="0.2">
      <c r="A83" s="48"/>
      <c r="B83" s="50"/>
      <c r="C83" s="49"/>
      <c r="D83" s="49"/>
      <c r="E83" s="49"/>
      <c r="F83" s="49"/>
      <c r="G83" s="49"/>
      <c r="H83" s="49"/>
      <c r="I83" s="49"/>
      <c r="J83" s="153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</row>
    <row r="84" spans="1:26" ht="12.75" customHeight="1" x14ac:dyDescent="0.2">
      <c r="A84" s="48"/>
      <c r="B84" s="50"/>
      <c r="C84" s="49"/>
      <c r="D84" s="49"/>
      <c r="E84" s="49"/>
      <c r="F84" s="49"/>
      <c r="G84" s="49"/>
      <c r="H84" s="49"/>
      <c r="I84" s="49"/>
      <c r="J84" s="153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</row>
    <row r="85" spans="1:26" ht="12.75" customHeight="1" x14ac:dyDescent="0.2">
      <c r="A85" s="48"/>
      <c r="B85" s="50"/>
      <c r="C85" s="49"/>
      <c r="D85" s="49"/>
      <c r="E85" s="49"/>
      <c r="F85" s="49"/>
      <c r="G85" s="49"/>
      <c r="H85" s="49"/>
      <c r="I85" s="49"/>
      <c r="J85" s="153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</row>
    <row r="86" spans="1:26" ht="12.75" customHeight="1" x14ac:dyDescent="0.2">
      <c r="A86" s="48"/>
      <c r="B86" s="50"/>
      <c r="C86" s="49"/>
      <c r="D86" s="49"/>
      <c r="E86" s="49"/>
      <c r="F86" s="49"/>
      <c r="G86" s="49"/>
      <c r="H86" s="49"/>
      <c r="I86" s="49"/>
      <c r="J86" s="153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</row>
    <row r="87" spans="1:26" ht="12.75" customHeight="1" x14ac:dyDescent="0.2">
      <c r="A87" s="48"/>
      <c r="B87" s="50"/>
      <c r="C87" s="49"/>
      <c r="D87" s="49"/>
      <c r="E87" s="49"/>
      <c r="F87" s="49"/>
      <c r="G87" s="49"/>
      <c r="H87" s="49"/>
      <c r="I87" s="49"/>
      <c r="J87" s="153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</row>
    <row r="88" spans="1:26" ht="12.75" customHeight="1" x14ac:dyDescent="0.2">
      <c r="A88" s="48"/>
      <c r="B88" s="50"/>
      <c r="C88" s="49"/>
      <c r="D88" s="49"/>
      <c r="E88" s="49"/>
      <c r="F88" s="49"/>
      <c r="G88" s="49"/>
      <c r="H88" s="49"/>
      <c r="I88" s="49"/>
      <c r="J88" s="153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</row>
    <row r="89" spans="1:26" ht="12.75" customHeight="1" x14ac:dyDescent="0.2">
      <c r="A89" s="48"/>
      <c r="B89" s="50"/>
      <c r="C89" s="49"/>
      <c r="D89" s="49"/>
      <c r="E89" s="49"/>
      <c r="F89" s="49"/>
      <c r="G89" s="49"/>
      <c r="H89" s="49"/>
      <c r="I89" s="49"/>
      <c r="J89" s="153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</row>
    <row r="90" spans="1:26" ht="12.75" customHeight="1" x14ac:dyDescent="0.2">
      <c r="A90" s="48"/>
      <c r="B90" s="50"/>
      <c r="C90" s="49"/>
      <c r="D90" s="49"/>
      <c r="E90" s="49"/>
      <c r="F90" s="49"/>
      <c r="G90" s="49"/>
      <c r="H90" s="49"/>
      <c r="I90" s="49"/>
      <c r="J90" s="153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</row>
    <row r="91" spans="1:26" ht="12.75" customHeight="1" x14ac:dyDescent="0.2">
      <c r="A91" s="48"/>
      <c r="B91" s="50"/>
      <c r="C91" s="49"/>
      <c r="D91" s="49"/>
      <c r="E91" s="49"/>
      <c r="F91" s="49"/>
      <c r="G91" s="49"/>
      <c r="H91" s="49"/>
      <c r="I91" s="49"/>
      <c r="J91" s="153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</row>
    <row r="92" spans="1:26" ht="12.75" customHeight="1" x14ac:dyDescent="0.2">
      <c r="A92" s="48"/>
      <c r="B92" s="50"/>
      <c r="C92" s="49"/>
      <c r="D92" s="49"/>
      <c r="E92" s="49"/>
      <c r="F92" s="49"/>
      <c r="G92" s="49"/>
      <c r="H92" s="49"/>
      <c r="I92" s="49"/>
      <c r="J92" s="153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</row>
    <row r="93" spans="1:26" ht="12.75" customHeight="1" x14ac:dyDescent="0.2">
      <c r="A93" s="48"/>
      <c r="B93" s="50"/>
      <c r="C93" s="49"/>
      <c r="D93" s="49"/>
      <c r="E93" s="49"/>
      <c r="F93" s="49"/>
      <c r="G93" s="49"/>
      <c r="H93" s="49"/>
      <c r="I93" s="49"/>
      <c r="J93" s="153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</row>
    <row r="94" spans="1:26" ht="12.75" customHeight="1" x14ac:dyDescent="0.2">
      <c r="A94" s="48"/>
      <c r="B94" s="50"/>
      <c r="C94" s="49"/>
      <c r="D94" s="49"/>
      <c r="E94" s="49"/>
      <c r="F94" s="49"/>
      <c r="G94" s="49"/>
      <c r="H94" s="49"/>
      <c r="I94" s="49"/>
      <c r="J94" s="153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</row>
    <row r="95" spans="1:26" ht="12.75" customHeight="1" x14ac:dyDescent="0.2">
      <c r="A95" s="48"/>
      <c r="B95" s="50"/>
      <c r="C95" s="49"/>
      <c r="D95" s="49"/>
      <c r="E95" s="49"/>
      <c r="F95" s="49"/>
      <c r="G95" s="49"/>
      <c r="H95" s="49"/>
      <c r="I95" s="49"/>
      <c r="J95" s="153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</row>
    <row r="96" spans="1:26" ht="12.75" customHeight="1" x14ac:dyDescent="0.2">
      <c r="A96" s="48"/>
      <c r="B96" s="50"/>
      <c r="C96" s="49"/>
      <c r="D96" s="49"/>
      <c r="E96" s="49"/>
      <c r="F96" s="49"/>
      <c r="G96" s="49"/>
      <c r="H96" s="49"/>
      <c r="I96" s="49"/>
      <c r="J96" s="153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6" ht="12.75" customHeight="1" x14ac:dyDescent="0.2">
      <c r="A97" s="48"/>
      <c r="B97" s="50"/>
      <c r="C97" s="49"/>
      <c r="D97" s="49"/>
      <c r="E97" s="49"/>
      <c r="F97" s="49"/>
      <c r="G97" s="49"/>
      <c r="H97" s="49"/>
      <c r="I97" s="49"/>
      <c r="J97" s="153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</row>
    <row r="98" spans="1:26" ht="12.75" customHeight="1" x14ac:dyDescent="0.2">
      <c r="A98" s="48"/>
      <c r="B98" s="50"/>
      <c r="C98" s="49"/>
      <c r="D98" s="49"/>
      <c r="E98" s="49"/>
      <c r="F98" s="49"/>
      <c r="G98" s="49"/>
      <c r="H98" s="49"/>
      <c r="I98" s="49"/>
      <c r="J98" s="153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</row>
    <row r="99" spans="1:26" ht="12.75" customHeight="1" x14ac:dyDescent="0.2">
      <c r="A99" s="48"/>
      <c r="B99" s="50"/>
      <c r="C99" s="49"/>
      <c r="D99" s="49"/>
      <c r="E99" s="49"/>
      <c r="F99" s="49"/>
      <c r="G99" s="49"/>
      <c r="H99" s="49"/>
      <c r="I99" s="49"/>
      <c r="J99" s="153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</row>
    <row r="100" spans="1:26" ht="12.75" customHeight="1" x14ac:dyDescent="0.2">
      <c r="A100" s="48"/>
      <c r="B100" s="50"/>
      <c r="C100" s="49"/>
      <c r="D100" s="49"/>
      <c r="E100" s="49"/>
      <c r="F100" s="49"/>
      <c r="G100" s="49"/>
      <c r="H100" s="49"/>
      <c r="I100" s="49"/>
      <c r="J100" s="153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</row>
    <row r="101" spans="1:26" ht="12.75" customHeight="1" x14ac:dyDescent="0.2">
      <c r="A101" s="48"/>
      <c r="B101" s="50"/>
      <c r="C101" s="49"/>
      <c r="D101" s="49"/>
      <c r="E101" s="49"/>
      <c r="F101" s="49"/>
      <c r="G101" s="49"/>
      <c r="H101" s="49"/>
      <c r="I101" s="49"/>
      <c r="J101" s="153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</row>
    <row r="102" spans="1:26" ht="12.75" customHeight="1" x14ac:dyDescent="0.2">
      <c r="A102" s="48"/>
      <c r="B102" s="50"/>
      <c r="C102" s="49"/>
      <c r="D102" s="49"/>
      <c r="E102" s="49"/>
      <c r="F102" s="49"/>
      <c r="G102" s="49"/>
      <c r="H102" s="49"/>
      <c r="I102" s="49"/>
      <c r="J102" s="153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</row>
    <row r="103" spans="1:26" ht="12.75" customHeight="1" x14ac:dyDescent="0.2">
      <c r="A103" s="48"/>
      <c r="B103" s="50"/>
      <c r="C103" s="49"/>
      <c r="D103" s="49"/>
      <c r="E103" s="49"/>
      <c r="F103" s="49"/>
      <c r="G103" s="49"/>
      <c r="H103" s="49"/>
      <c r="I103" s="49"/>
      <c r="J103" s="153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</row>
    <row r="104" spans="1:26" ht="12.75" customHeight="1" x14ac:dyDescent="0.2">
      <c r="A104" s="48"/>
      <c r="B104" s="50"/>
      <c r="C104" s="49"/>
      <c r="D104" s="49"/>
      <c r="E104" s="49"/>
      <c r="F104" s="49"/>
      <c r="G104" s="49"/>
      <c r="H104" s="49"/>
      <c r="I104" s="49"/>
      <c r="J104" s="153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</row>
    <row r="105" spans="1:26" ht="12.75" customHeight="1" x14ac:dyDescent="0.2">
      <c r="A105" s="48"/>
      <c r="B105" s="50"/>
      <c r="C105" s="49"/>
      <c r="D105" s="49"/>
      <c r="E105" s="49"/>
      <c r="F105" s="49"/>
      <c r="G105" s="49"/>
      <c r="H105" s="49"/>
      <c r="I105" s="49"/>
      <c r="J105" s="153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</row>
    <row r="106" spans="1:26" ht="12.75" customHeight="1" x14ac:dyDescent="0.2">
      <c r="A106" s="48"/>
      <c r="B106" s="50"/>
      <c r="C106" s="49"/>
      <c r="D106" s="49"/>
      <c r="E106" s="49"/>
      <c r="F106" s="49"/>
      <c r="G106" s="49"/>
      <c r="H106" s="49"/>
      <c r="I106" s="49"/>
      <c r="J106" s="153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</row>
    <row r="107" spans="1:26" ht="12.75" customHeight="1" x14ac:dyDescent="0.2">
      <c r="A107" s="48"/>
      <c r="B107" s="50"/>
      <c r="C107" s="49"/>
      <c r="D107" s="49"/>
      <c r="E107" s="49"/>
      <c r="F107" s="49"/>
      <c r="G107" s="49"/>
      <c r="H107" s="49"/>
      <c r="I107" s="49"/>
      <c r="J107" s="153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</row>
    <row r="108" spans="1:26" ht="12.75" customHeight="1" x14ac:dyDescent="0.2">
      <c r="A108" s="48"/>
      <c r="B108" s="50"/>
      <c r="C108" s="49"/>
      <c r="D108" s="49"/>
      <c r="E108" s="49"/>
      <c r="F108" s="49"/>
      <c r="G108" s="49"/>
      <c r="H108" s="49"/>
      <c r="I108" s="49"/>
      <c r="J108" s="153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</row>
    <row r="109" spans="1:26" ht="12.75" customHeight="1" x14ac:dyDescent="0.2">
      <c r="A109" s="48"/>
      <c r="B109" s="50"/>
      <c r="C109" s="49"/>
      <c r="D109" s="49"/>
      <c r="E109" s="49"/>
      <c r="F109" s="49"/>
      <c r="G109" s="49"/>
      <c r="H109" s="49"/>
      <c r="I109" s="49"/>
      <c r="J109" s="153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</row>
    <row r="110" spans="1:26" ht="12.75" customHeight="1" x14ac:dyDescent="0.2">
      <c r="A110" s="48"/>
      <c r="B110" s="50"/>
      <c r="C110" s="49"/>
      <c r="D110" s="49"/>
      <c r="E110" s="49"/>
      <c r="F110" s="49"/>
      <c r="G110" s="49"/>
      <c r="H110" s="49"/>
      <c r="I110" s="49"/>
      <c r="J110" s="153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</row>
    <row r="111" spans="1:26" ht="12.75" customHeight="1" x14ac:dyDescent="0.2">
      <c r="A111" s="48"/>
      <c r="B111" s="50"/>
      <c r="C111" s="49"/>
      <c r="D111" s="49"/>
      <c r="E111" s="49"/>
      <c r="F111" s="49"/>
      <c r="G111" s="49"/>
      <c r="H111" s="49"/>
      <c r="I111" s="49"/>
      <c r="J111" s="153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</row>
    <row r="112" spans="1:26" ht="12.75" customHeight="1" x14ac:dyDescent="0.2">
      <c r="A112" s="48"/>
      <c r="B112" s="50"/>
      <c r="C112" s="49"/>
      <c r="D112" s="49"/>
      <c r="E112" s="49"/>
      <c r="F112" s="49"/>
      <c r="G112" s="49"/>
      <c r="H112" s="49"/>
      <c r="I112" s="49"/>
      <c r="J112" s="153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</row>
    <row r="113" spans="1:26" ht="12.75" customHeight="1" x14ac:dyDescent="0.2">
      <c r="A113" s="48"/>
      <c r="B113" s="50"/>
      <c r="C113" s="49"/>
      <c r="D113" s="49"/>
      <c r="E113" s="49"/>
      <c r="F113" s="49"/>
      <c r="G113" s="49"/>
      <c r="H113" s="49"/>
      <c r="I113" s="49"/>
      <c r="J113" s="153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</row>
    <row r="114" spans="1:26" ht="12.75" customHeight="1" x14ac:dyDescent="0.2">
      <c r="A114" s="48"/>
      <c r="B114" s="50"/>
      <c r="C114" s="49"/>
      <c r="D114" s="49"/>
      <c r="E114" s="49"/>
      <c r="F114" s="49"/>
      <c r="G114" s="49"/>
      <c r="H114" s="49"/>
      <c r="I114" s="49"/>
      <c r="J114" s="153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</row>
    <row r="115" spans="1:26" ht="12.75" customHeight="1" x14ac:dyDescent="0.2">
      <c r="A115" s="48"/>
      <c r="B115" s="50"/>
      <c r="C115" s="49"/>
      <c r="D115" s="49"/>
      <c r="E115" s="49"/>
      <c r="F115" s="49"/>
      <c r="G115" s="49"/>
      <c r="H115" s="49"/>
      <c r="I115" s="49"/>
      <c r="J115" s="153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</row>
    <row r="116" spans="1:26" ht="12.75" customHeight="1" x14ac:dyDescent="0.2">
      <c r="A116" s="48"/>
      <c r="B116" s="50"/>
      <c r="C116" s="49"/>
      <c r="D116" s="49"/>
      <c r="E116" s="49"/>
      <c r="F116" s="49"/>
      <c r="G116" s="49"/>
      <c r="H116" s="49"/>
      <c r="I116" s="49"/>
      <c r="J116" s="153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</row>
    <row r="117" spans="1:26" ht="12.75" customHeight="1" x14ac:dyDescent="0.2">
      <c r="A117" s="48"/>
      <c r="B117" s="50"/>
      <c r="C117" s="49"/>
      <c r="D117" s="49"/>
      <c r="E117" s="49"/>
      <c r="F117" s="49"/>
      <c r="G117" s="49"/>
      <c r="H117" s="49"/>
      <c r="I117" s="49"/>
      <c r="J117" s="153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</row>
    <row r="118" spans="1:26" ht="12.75" customHeight="1" x14ac:dyDescent="0.2">
      <c r="A118" s="48"/>
      <c r="B118" s="50"/>
      <c r="C118" s="49"/>
      <c r="D118" s="49"/>
      <c r="E118" s="49"/>
      <c r="F118" s="49"/>
      <c r="G118" s="49"/>
      <c r="H118" s="49"/>
      <c r="I118" s="49"/>
      <c r="J118" s="153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</row>
    <row r="119" spans="1:26" ht="12.75" customHeight="1" x14ac:dyDescent="0.2">
      <c r="A119" s="48"/>
      <c r="B119" s="50"/>
      <c r="C119" s="49"/>
      <c r="D119" s="49"/>
      <c r="E119" s="49"/>
      <c r="F119" s="49"/>
      <c r="G119" s="49"/>
      <c r="H119" s="49"/>
      <c r="I119" s="49"/>
      <c r="J119" s="153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</row>
    <row r="120" spans="1:26" ht="12.75" customHeight="1" x14ac:dyDescent="0.2">
      <c r="A120" s="48"/>
      <c r="B120" s="50"/>
      <c r="C120" s="49"/>
      <c r="D120" s="49"/>
      <c r="E120" s="49"/>
      <c r="F120" s="49"/>
      <c r="G120" s="49"/>
      <c r="H120" s="49"/>
      <c r="I120" s="49"/>
      <c r="J120" s="153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</row>
    <row r="121" spans="1:26" ht="12.75" customHeight="1" x14ac:dyDescent="0.2">
      <c r="A121" s="48"/>
      <c r="B121" s="50"/>
      <c r="C121" s="49"/>
      <c r="D121" s="49"/>
      <c r="E121" s="49"/>
      <c r="F121" s="49"/>
      <c r="G121" s="49"/>
      <c r="H121" s="49"/>
      <c r="I121" s="49"/>
      <c r="J121" s="153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</row>
    <row r="122" spans="1:26" ht="12.75" customHeight="1" x14ac:dyDescent="0.2">
      <c r="A122" s="48"/>
      <c r="B122" s="50"/>
      <c r="C122" s="49"/>
      <c r="D122" s="49"/>
      <c r="E122" s="49"/>
      <c r="F122" s="49"/>
      <c r="G122" s="49"/>
      <c r="H122" s="49"/>
      <c r="I122" s="49"/>
      <c r="J122" s="153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</row>
    <row r="123" spans="1:26" ht="12.75" customHeight="1" x14ac:dyDescent="0.2">
      <c r="A123" s="48"/>
      <c r="B123" s="50"/>
      <c r="C123" s="49"/>
      <c r="D123" s="49"/>
      <c r="E123" s="49"/>
      <c r="F123" s="49"/>
      <c r="G123" s="49"/>
      <c r="H123" s="49"/>
      <c r="I123" s="49"/>
      <c r="J123" s="153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</row>
    <row r="124" spans="1:26" ht="12.75" customHeight="1" x14ac:dyDescent="0.2">
      <c r="A124" s="48"/>
      <c r="B124" s="50"/>
      <c r="C124" s="49"/>
      <c r="D124" s="49"/>
      <c r="E124" s="49"/>
      <c r="F124" s="49"/>
      <c r="G124" s="49"/>
      <c r="H124" s="49"/>
      <c r="I124" s="49"/>
      <c r="J124" s="153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</row>
    <row r="125" spans="1:26" ht="12.75" customHeight="1" x14ac:dyDescent="0.2">
      <c r="A125" s="48"/>
      <c r="B125" s="50"/>
      <c r="C125" s="49"/>
      <c r="D125" s="49"/>
      <c r="E125" s="49"/>
      <c r="F125" s="49"/>
      <c r="G125" s="49"/>
      <c r="H125" s="49"/>
      <c r="I125" s="49"/>
      <c r="J125" s="153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</row>
    <row r="126" spans="1:26" ht="12.75" customHeight="1" x14ac:dyDescent="0.2">
      <c r="A126" s="48"/>
      <c r="B126" s="50"/>
      <c r="C126" s="49"/>
      <c r="D126" s="49"/>
      <c r="E126" s="49"/>
      <c r="F126" s="49"/>
      <c r="G126" s="49"/>
      <c r="H126" s="49"/>
      <c r="I126" s="49"/>
      <c r="J126" s="153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</row>
    <row r="127" spans="1:26" ht="12.75" customHeight="1" x14ac:dyDescent="0.2">
      <c r="A127" s="48"/>
      <c r="B127" s="50"/>
      <c r="C127" s="49"/>
      <c r="D127" s="49"/>
      <c r="E127" s="49"/>
      <c r="F127" s="49"/>
      <c r="G127" s="49"/>
      <c r="H127" s="49"/>
      <c r="I127" s="49"/>
      <c r="J127" s="153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</row>
    <row r="128" spans="1:26" ht="12.75" customHeight="1" x14ac:dyDescent="0.2">
      <c r="A128" s="48"/>
      <c r="B128" s="50"/>
      <c r="C128" s="49"/>
      <c r="D128" s="49"/>
      <c r="E128" s="49"/>
      <c r="F128" s="49"/>
      <c r="G128" s="49"/>
      <c r="H128" s="49"/>
      <c r="I128" s="49"/>
      <c r="J128" s="153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</row>
    <row r="129" spans="1:26" ht="12.75" customHeight="1" x14ac:dyDescent="0.2">
      <c r="A129" s="48"/>
      <c r="B129" s="50"/>
      <c r="C129" s="49"/>
      <c r="D129" s="49"/>
      <c r="E129" s="49"/>
      <c r="F129" s="49"/>
      <c r="G129" s="49"/>
      <c r="H129" s="49"/>
      <c r="I129" s="49"/>
      <c r="J129" s="153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</row>
    <row r="130" spans="1:26" ht="12.75" customHeight="1" x14ac:dyDescent="0.2">
      <c r="A130" s="48"/>
      <c r="B130" s="50"/>
      <c r="C130" s="49"/>
      <c r="D130" s="49"/>
      <c r="E130" s="49"/>
      <c r="F130" s="49"/>
      <c r="G130" s="49"/>
      <c r="H130" s="49"/>
      <c r="I130" s="49"/>
      <c r="J130" s="153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</row>
    <row r="131" spans="1:26" ht="12.75" customHeight="1" x14ac:dyDescent="0.2">
      <c r="A131" s="48"/>
      <c r="B131" s="50"/>
      <c r="C131" s="49"/>
      <c r="D131" s="49"/>
      <c r="E131" s="49"/>
      <c r="F131" s="49"/>
      <c r="G131" s="49"/>
      <c r="H131" s="49"/>
      <c r="I131" s="49"/>
      <c r="J131" s="153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</row>
    <row r="132" spans="1:26" ht="12.75" customHeight="1" x14ac:dyDescent="0.2">
      <c r="A132" s="48"/>
      <c r="B132" s="50"/>
      <c r="C132" s="49"/>
      <c r="D132" s="49"/>
      <c r="E132" s="49"/>
      <c r="F132" s="49"/>
      <c r="G132" s="49"/>
      <c r="H132" s="49"/>
      <c r="I132" s="49"/>
      <c r="J132" s="153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</row>
    <row r="133" spans="1:26" ht="12.75" customHeight="1" x14ac:dyDescent="0.2">
      <c r="A133" s="48"/>
      <c r="B133" s="50"/>
      <c r="C133" s="49"/>
      <c r="D133" s="49"/>
      <c r="E133" s="49"/>
      <c r="F133" s="49"/>
      <c r="G133" s="49"/>
      <c r="H133" s="49"/>
      <c r="I133" s="49"/>
      <c r="J133" s="153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</row>
    <row r="134" spans="1:26" ht="12.75" customHeight="1" x14ac:dyDescent="0.2">
      <c r="A134" s="48"/>
      <c r="B134" s="50"/>
      <c r="C134" s="49"/>
      <c r="D134" s="49"/>
      <c r="E134" s="49"/>
      <c r="F134" s="49"/>
      <c r="G134" s="49"/>
      <c r="H134" s="49"/>
      <c r="I134" s="49"/>
      <c r="J134" s="153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</row>
    <row r="135" spans="1:26" ht="12.75" customHeight="1" x14ac:dyDescent="0.2">
      <c r="A135" s="48"/>
      <c r="B135" s="50"/>
      <c r="C135" s="49"/>
      <c r="D135" s="49"/>
      <c r="E135" s="49"/>
      <c r="F135" s="49"/>
      <c r="G135" s="49"/>
      <c r="H135" s="49"/>
      <c r="I135" s="49"/>
      <c r="J135" s="153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</row>
    <row r="136" spans="1:26" ht="12.75" customHeight="1" x14ac:dyDescent="0.2">
      <c r="A136" s="48"/>
      <c r="B136" s="50"/>
      <c r="C136" s="49"/>
      <c r="D136" s="49"/>
      <c r="E136" s="49"/>
      <c r="F136" s="49"/>
      <c r="G136" s="49"/>
      <c r="H136" s="49"/>
      <c r="I136" s="49"/>
      <c r="J136" s="153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</row>
    <row r="137" spans="1:26" ht="12.75" customHeight="1" x14ac:dyDescent="0.2">
      <c r="A137" s="48"/>
      <c r="B137" s="50"/>
      <c r="C137" s="49"/>
      <c r="D137" s="49"/>
      <c r="E137" s="49"/>
      <c r="F137" s="49"/>
      <c r="G137" s="49"/>
      <c r="H137" s="49"/>
      <c r="I137" s="49"/>
      <c r="J137" s="153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</row>
    <row r="138" spans="1:26" ht="12.75" customHeight="1" x14ac:dyDescent="0.2">
      <c r="A138" s="48"/>
      <c r="B138" s="50"/>
      <c r="C138" s="49"/>
      <c r="D138" s="49"/>
      <c r="E138" s="49"/>
      <c r="F138" s="49"/>
      <c r="G138" s="49"/>
      <c r="H138" s="49"/>
      <c r="I138" s="49"/>
      <c r="J138" s="153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</row>
    <row r="139" spans="1:26" ht="12.75" customHeight="1" x14ac:dyDescent="0.2">
      <c r="A139" s="48"/>
      <c r="B139" s="50"/>
      <c r="C139" s="49"/>
      <c r="D139" s="49"/>
      <c r="E139" s="49"/>
      <c r="F139" s="49"/>
      <c r="G139" s="49"/>
      <c r="H139" s="49"/>
      <c r="I139" s="49"/>
      <c r="J139" s="153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</row>
    <row r="140" spans="1:26" ht="12.75" customHeight="1" x14ac:dyDescent="0.2">
      <c r="A140" s="48"/>
      <c r="B140" s="50"/>
      <c r="C140" s="49"/>
      <c r="D140" s="49"/>
      <c r="E140" s="49"/>
      <c r="F140" s="49"/>
      <c r="G140" s="49"/>
      <c r="H140" s="49"/>
      <c r="I140" s="49"/>
      <c r="J140" s="153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</row>
    <row r="141" spans="1:26" ht="12.75" customHeight="1" x14ac:dyDescent="0.2">
      <c r="A141" s="48"/>
      <c r="B141" s="50"/>
      <c r="C141" s="49"/>
      <c r="D141" s="49"/>
      <c r="E141" s="49"/>
      <c r="F141" s="49"/>
      <c r="G141" s="49"/>
      <c r="H141" s="49"/>
      <c r="I141" s="49"/>
      <c r="J141" s="153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</row>
    <row r="142" spans="1:26" ht="12.75" customHeight="1" x14ac:dyDescent="0.2">
      <c r="A142" s="48"/>
      <c r="B142" s="50"/>
      <c r="C142" s="49"/>
      <c r="D142" s="49"/>
      <c r="E142" s="49"/>
      <c r="F142" s="49"/>
      <c r="G142" s="49"/>
      <c r="H142" s="49"/>
      <c r="I142" s="49"/>
      <c r="J142" s="153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</row>
    <row r="143" spans="1:26" ht="12.75" customHeight="1" x14ac:dyDescent="0.2">
      <c r="A143" s="48"/>
      <c r="B143" s="50"/>
      <c r="C143" s="49"/>
      <c r="D143" s="49"/>
      <c r="E143" s="49"/>
      <c r="F143" s="49"/>
      <c r="G143" s="49"/>
      <c r="H143" s="49"/>
      <c r="I143" s="49"/>
      <c r="J143" s="153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</row>
    <row r="144" spans="1:26" ht="12.75" customHeight="1" x14ac:dyDescent="0.2">
      <c r="A144" s="48"/>
      <c r="B144" s="50"/>
      <c r="C144" s="49"/>
      <c r="D144" s="49"/>
      <c r="E144" s="49"/>
      <c r="F144" s="49"/>
      <c r="G144" s="49"/>
      <c r="H144" s="49"/>
      <c r="I144" s="49"/>
      <c r="J144" s="153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</row>
    <row r="145" spans="1:26" ht="12.75" customHeight="1" x14ac:dyDescent="0.2">
      <c r="A145" s="48"/>
      <c r="B145" s="50"/>
      <c r="C145" s="49"/>
      <c r="D145" s="49"/>
      <c r="E145" s="49"/>
      <c r="F145" s="49"/>
      <c r="G145" s="49"/>
      <c r="H145" s="49"/>
      <c r="I145" s="49"/>
      <c r="J145" s="153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</row>
    <row r="146" spans="1:26" ht="12.75" customHeight="1" x14ac:dyDescent="0.2">
      <c r="A146" s="48"/>
      <c r="B146" s="50"/>
      <c r="C146" s="49"/>
      <c r="D146" s="49"/>
      <c r="E146" s="49"/>
      <c r="F146" s="49"/>
      <c r="G146" s="49"/>
      <c r="H146" s="49"/>
      <c r="I146" s="49"/>
      <c r="J146" s="153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7" spans="1:26" ht="12.75" customHeight="1" x14ac:dyDescent="0.2">
      <c r="A147" s="48"/>
      <c r="B147" s="50"/>
      <c r="C147" s="49"/>
      <c r="D147" s="49"/>
      <c r="E147" s="49"/>
      <c r="F147" s="49"/>
      <c r="G147" s="49"/>
      <c r="H147" s="49"/>
      <c r="I147" s="49"/>
      <c r="J147" s="153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</row>
    <row r="148" spans="1:26" ht="12.75" customHeight="1" x14ac:dyDescent="0.2">
      <c r="A148" s="48"/>
      <c r="B148" s="50"/>
      <c r="C148" s="49"/>
      <c r="D148" s="49"/>
      <c r="E148" s="49"/>
      <c r="F148" s="49"/>
      <c r="G148" s="49"/>
      <c r="H148" s="49"/>
      <c r="I148" s="49"/>
      <c r="J148" s="153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</row>
    <row r="149" spans="1:26" ht="12.75" customHeight="1" x14ac:dyDescent="0.2">
      <c r="A149" s="48"/>
      <c r="B149" s="50"/>
      <c r="C149" s="49"/>
      <c r="D149" s="49"/>
      <c r="E149" s="49"/>
      <c r="F149" s="49"/>
      <c r="G149" s="49"/>
      <c r="H149" s="49"/>
      <c r="I149" s="49"/>
      <c r="J149" s="153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</row>
    <row r="150" spans="1:26" ht="12.75" customHeight="1" x14ac:dyDescent="0.2">
      <c r="A150" s="48"/>
      <c r="B150" s="50"/>
      <c r="C150" s="49"/>
      <c r="D150" s="49"/>
      <c r="E150" s="49"/>
      <c r="F150" s="49"/>
      <c r="G150" s="49"/>
      <c r="H150" s="49"/>
      <c r="I150" s="49"/>
      <c r="J150" s="153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</row>
    <row r="151" spans="1:26" ht="12.75" customHeight="1" x14ac:dyDescent="0.2">
      <c r="A151" s="48"/>
      <c r="B151" s="50"/>
      <c r="C151" s="49"/>
      <c r="D151" s="49"/>
      <c r="E151" s="49"/>
      <c r="F151" s="49"/>
      <c r="G151" s="49"/>
      <c r="H151" s="49"/>
      <c r="I151" s="49"/>
      <c r="J151" s="153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</row>
    <row r="152" spans="1:26" ht="12.75" customHeight="1" x14ac:dyDescent="0.2">
      <c r="A152" s="48"/>
      <c r="B152" s="50"/>
      <c r="C152" s="49"/>
      <c r="D152" s="49"/>
      <c r="E152" s="49"/>
      <c r="F152" s="49"/>
      <c r="G152" s="49"/>
      <c r="H152" s="49"/>
      <c r="I152" s="49"/>
      <c r="J152" s="153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</row>
    <row r="153" spans="1:26" ht="12.75" customHeight="1" x14ac:dyDescent="0.2">
      <c r="A153" s="48"/>
      <c r="B153" s="50"/>
      <c r="C153" s="49"/>
      <c r="D153" s="49"/>
      <c r="E153" s="49"/>
      <c r="F153" s="49"/>
      <c r="G153" s="49"/>
      <c r="H153" s="49"/>
      <c r="I153" s="49"/>
      <c r="J153" s="153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</row>
    <row r="154" spans="1:26" ht="12.75" customHeight="1" x14ac:dyDescent="0.2">
      <c r="A154" s="48"/>
      <c r="B154" s="50"/>
      <c r="C154" s="49"/>
      <c r="D154" s="49"/>
      <c r="E154" s="49"/>
      <c r="F154" s="49"/>
      <c r="G154" s="49"/>
      <c r="H154" s="49"/>
      <c r="I154" s="49"/>
      <c r="J154" s="153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</row>
    <row r="155" spans="1:26" ht="12.75" customHeight="1" x14ac:dyDescent="0.2">
      <c r="A155" s="48"/>
      <c r="B155" s="50"/>
      <c r="C155" s="49"/>
      <c r="D155" s="49"/>
      <c r="E155" s="49"/>
      <c r="F155" s="49"/>
      <c r="G155" s="49"/>
      <c r="H155" s="49"/>
      <c r="I155" s="49"/>
      <c r="J155" s="153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</row>
    <row r="156" spans="1:26" ht="12.75" customHeight="1" x14ac:dyDescent="0.2">
      <c r="A156" s="48"/>
      <c r="B156" s="50"/>
      <c r="C156" s="49"/>
      <c r="D156" s="49"/>
      <c r="E156" s="49"/>
      <c r="F156" s="49"/>
      <c r="G156" s="49"/>
      <c r="H156" s="49"/>
      <c r="I156" s="49"/>
      <c r="J156" s="153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</row>
    <row r="157" spans="1:26" ht="12.75" customHeight="1" x14ac:dyDescent="0.2">
      <c r="A157" s="48"/>
      <c r="B157" s="50"/>
      <c r="C157" s="49"/>
      <c r="D157" s="49"/>
      <c r="E157" s="49"/>
      <c r="F157" s="49"/>
      <c r="G157" s="49"/>
      <c r="H157" s="49"/>
      <c r="I157" s="49"/>
      <c r="J157" s="153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</row>
    <row r="158" spans="1:26" ht="12.75" customHeight="1" x14ac:dyDescent="0.2">
      <c r="A158" s="48"/>
      <c r="B158" s="50"/>
      <c r="C158" s="49"/>
      <c r="D158" s="49"/>
      <c r="E158" s="49"/>
      <c r="F158" s="49"/>
      <c r="G158" s="49"/>
      <c r="H158" s="49"/>
      <c r="I158" s="49"/>
      <c r="J158" s="153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</row>
    <row r="159" spans="1:26" ht="12.75" customHeight="1" x14ac:dyDescent="0.2">
      <c r="A159" s="48"/>
      <c r="B159" s="50"/>
      <c r="C159" s="49"/>
      <c r="D159" s="49"/>
      <c r="E159" s="49"/>
      <c r="F159" s="49"/>
      <c r="G159" s="49"/>
      <c r="H159" s="49"/>
      <c r="I159" s="49"/>
      <c r="J159" s="153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</row>
    <row r="160" spans="1:26" ht="12.75" customHeight="1" x14ac:dyDescent="0.2">
      <c r="A160" s="48"/>
      <c r="B160" s="50"/>
      <c r="C160" s="49"/>
      <c r="D160" s="49"/>
      <c r="E160" s="49"/>
      <c r="F160" s="49"/>
      <c r="G160" s="49"/>
      <c r="H160" s="49"/>
      <c r="I160" s="49"/>
      <c r="J160" s="153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</row>
    <row r="161" spans="1:26" ht="12.75" customHeight="1" x14ac:dyDescent="0.2">
      <c r="A161" s="48"/>
      <c r="B161" s="50"/>
      <c r="C161" s="49"/>
      <c r="D161" s="49"/>
      <c r="E161" s="49"/>
      <c r="F161" s="49"/>
      <c r="G161" s="49"/>
      <c r="H161" s="49"/>
      <c r="I161" s="49"/>
      <c r="J161" s="153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</row>
    <row r="162" spans="1:26" ht="12.75" customHeight="1" x14ac:dyDescent="0.2">
      <c r="A162" s="48"/>
      <c r="B162" s="50"/>
      <c r="C162" s="49"/>
      <c r="D162" s="49"/>
      <c r="E162" s="49"/>
      <c r="F162" s="49"/>
      <c r="G162" s="49"/>
      <c r="H162" s="49"/>
      <c r="I162" s="49"/>
      <c r="J162" s="153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</row>
    <row r="163" spans="1:26" ht="12.75" customHeight="1" x14ac:dyDescent="0.2">
      <c r="A163" s="48"/>
      <c r="B163" s="50"/>
      <c r="C163" s="49"/>
      <c r="D163" s="49"/>
      <c r="E163" s="49"/>
      <c r="F163" s="49"/>
      <c r="G163" s="49"/>
      <c r="H163" s="49"/>
      <c r="I163" s="49"/>
      <c r="J163" s="153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</row>
    <row r="164" spans="1:26" ht="12.75" customHeight="1" x14ac:dyDescent="0.2">
      <c r="A164" s="48"/>
      <c r="B164" s="50"/>
      <c r="C164" s="49"/>
      <c r="D164" s="49"/>
      <c r="E164" s="49"/>
      <c r="F164" s="49"/>
      <c r="G164" s="49"/>
      <c r="H164" s="49"/>
      <c r="I164" s="49"/>
      <c r="J164" s="153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</row>
    <row r="165" spans="1:26" ht="12.75" customHeight="1" x14ac:dyDescent="0.2">
      <c r="A165" s="48"/>
      <c r="B165" s="50"/>
      <c r="C165" s="49"/>
      <c r="D165" s="49"/>
      <c r="E165" s="49"/>
      <c r="F165" s="49"/>
      <c r="G165" s="49"/>
      <c r="H165" s="49"/>
      <c r="I165" s="49"/>
      <c r="J165" s="153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</row>
    <row r="166" spans="1:26" ht="12.75" customHeight="1" x14ac:dyDescent="0.2">
      <c r="A166" s="48"/>
      <c r="B166" s="50"/>
      <c r="C166" s="49"/>
      <c r="D166" s="49"/>
      <c r="E166" s="49"/>
      <c r="F166" s="49"/>
      <c r="G166" s="49"/>
      <c r="H166" s="49"/>
      <c r="I166" s="49"/>
      <c r="J166" s="153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</row>
    <row r="167" spans="1:26" ht="12.75" customHeight="1" x14ac:dyDescent="0.2">
      <c r="A167" s="48"/>
      <c r="B167" s="50"/>
      <c r="C167" s="49"/>
      <c r="D167" s="49"/>
      <c r="E167" s="49"/>
      <c r="F167" s="49"/>
      <c r="G167" s="49"/>
      <c r="H167" s="49"/>
      <c r="I167" s="49"/>
      <c r="J167" s="153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</row>
    <row r="168" spans="1:26" ht="12.75" customHeight="1" x14ac:dyDescent="0.2">
      <c r="A168" s="48"/>
      <c r="B168" s="50"/>
      <c r="C168" s="49"/>
      <c r="D168" s="49"/>
      <c r="E168" s="49"/>
      <c r="F168" s="49"/>
      <c r="G168" s="49"/>
      <c r="H168" s="49"/>
      <c r="I168" s="49"/>
      <c r="J168" s="153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</row>
    <row r="169" spans="1:26" ht="12.75" customHeight="1" x14ac:dyDescent="0.2">
      <c r="A169" s="48"/>
      <c r="B169" s="50"/>
      <c r="C169" s="49"/>
      <c r="D169" s="49"/>
      <c r="E169" s="49"/>
      <c r="F169" s="49"/>
      <c r="G169" s="49"/>
      <c r="H169" s="49"/>
      <c r="I169" s="49"/>
      <c r="J169" s="153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</row>
    <row r="170" spans="1:26" ht="12.75" customHeight="1" x14ac:dyDescent="0.2">
      <c r="A170" s="48"/>
      <c r="B170" s="50"/>
      <c r="C170" s="49"/>
      <c r="D170" s="49"/>
      <c r="E170" s="49"/>
      <c r="F170" s="49"/>
      <c r="G170" s="49"/>
      <c r="H170" s="49"/>
      <c r="I170" s="49"/>
      <c r="J170" s="153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</row>
    <row r="171" spans="1:26" ht="12.75" customHeight="1" x14ac:dyDescent="0.2">
      <c r="A171" s="48"/>
      <c r="B171" s="50"/>
      <c r="C171" s="49"/>
      <c r="D171" s="49"/>
      <c r="E171" s="49"/>
      <c r="F171" s="49"/>
      <c r="G171" s="49"/>
      <c r="H171" s="49"/>
      <c r="I171" s="49"/>
      <c r="J171" s="153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</row>
    <row r="172" spans="1:26" ht="12.75" customHeight="1" x14ac:dyDescent="0.2">
      <c r="A172" s="48"/>
      <c r="B172" s="50"/>
      <c r="C172" s="49"/>
      <c r="D172" s="49"/>
      <c r="E172" s="49"/>
      <c r="F172" s="49"/>
      <c r="G172" s="49"/>
      <c r="H172" s="49"/>
      <c r="I172" s="49"/>
      <c r="J172" s="153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</row>
    <row r="173" spans="1:26" ht="12.75" customHeight="1" x14ac:dyDescent="0.2">
      <c r="A173" s="48"/>
      <c r="B173" s="50"/>
      <c r="C173" s="49"/>
      <c r="D173" s="49"/>
      <c r="E173" s="49"/>
      <c r="F173" s="49"/>
      <c r="G173" s="49"/>
      <c r="H173" s="49"/>
      <c r="I173" s="49"/>
      <c r="J173" s="153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</row>
    <row r="174" spans="1:26" ht="12.75" customHeight="1" x14ac:dyDescent="0.2">
      <c r="A174" s="48"/>
      <c r="B174" s="50"/>
      <c r="C174" s="49"/>
      <c r="D174" s="49"/>
      <c r="E174" s="49"/>
      <c r="F174" s="49"/>
      <c r="G174" s="49"/>
      <c r="H174" s="49"/>
      <c r="I174" s="49"/>
      <c r="J174" s="153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</row>
    <row r="175" spans="1:26" ht="12.75" customHeight="1" x14ac:dyDescent="0.2">
      <c r="A175" s="48"/>
      <c r="B175" s="50"/>
      <c r="C175" s="49"/>
      <c r="D175" s="49"/>
      <c r="E175" s="49"/>
      <c r="F175" s="49"/>
      <c r="G175" s="49"/>
      <c r="H175" s="49"/>
      <c r="I175" s="49"/>
      <c r="J175" s="153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</row>
    <row r="176" spans="1:26" ht="12.75" customHeight="1" x14ac:dyDescent="0.2">
      <c r="A176" s="48"/>
      <c r="B176" s="50"/>
      <c r="C176" s="49"/>
      <c r="D176" s="49"/>
      <c r="E176" s="49"/>
      <c r="F176" s="49"/>
      <c r="G176" s="49"/>
      <c r="H176" s="49"/>
      <c r="I176" s="49"/>
      <c r="J176" s="153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</row>
    <row r="177" spans="1:26" ht="12.75" customHeight="1" x14ac:dyDescent="0.2">
      <c r="A177" s="48"/>
      <c r="B177" s="50"/>
      <c r="C177" s="49"/>
      <c r="D177" s="49"/>
      <c r="E177" s="49"/>
      <c r="F177" s="49"/>
      <c r="G177" s="49"/>
      <c r="H177" s="49"/>
      <c r="I177" s="49"/>
      <c r="J177" s="153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</row>
    <row r="178" spans="1:26" ht="12.75" customHeight="1" x14ac:dyDescent="0.2">
      <c r="A178" s="48"/>
      <c r="B178" s="50"/>
      <c r="C178" s="49"/>
      <c r="D178" s="49"/>
      <c r="E178" s="49"/>
      <c r="F178" s="49"/>
      <c r="G178" s="49"/>
      <c r="H178" s="49"/>
      <c r="I178" s="49"/>
      <c r="J178" s="153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</row>
    <row r="179" spans="1:26" ht="12.75" customHeight="1" x14ac:dyDescent="0.2">
      <c r="A179" s="48"/>
      <c r="B179" s="50"/>
      <c r="C179" s="49"/>
      <c r="D179" s="49"/>
      <c r="E179" s="49"/>
      <c r="F179" s="49"/>
      <c r="G179" s="49"/>
      <c r="H179" s="49"/>
      <c r="I179" s="49"/>
      <c r="J179" s="153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</row>
    <row r="180" spans="1:26" ht="12.75" customHeight="1" x14ac:dyDescent="0.2">
      <c r="A180" s="48"/>
      <c r="B180" s="50"/>
      <c r="C180" s="49"/>
      <c r="D180" s="49"/>
      <c r="E180" s="49"/>
      <c r="F180" s="49"/>
      <c r="G180" s="49"/>
      <c r="H180" s="49"/>
      <c r="I180" s="49"/>
      <c r="J180" s="153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</row>
    <row r="181" spans="1:26" ht="12.75" customHeight="1" x14ac:dyDescent="0.2">
      <c r="A181" s="48"/>
      <c r="B181" s="50"/>
      <c r="C181" s="49"/>
      <c r="D181" s="49"/>
      <c r="E181" s="49"/>
      <c r="F181" s="49"/>
      <c r="G181" s="49"/>
      <c r="H181" s="49"/>
      <c r="I181" s="49"/>
      <c r="J181" s="153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</row>
    <row r="182" spans="1:26" ht="12.75" customHeight="1" x14ac:dyDescent="0.2">
      <c r="A182" s="48"/>
      <c r="B182" s="50"/>
      <c r="C182" s="49"/>
      <c r="D182" s="49"/>
      <c r="E182" s="49"/>
      <c r="F182" s="49"/>
      <c r="G182" s="49"/>
      <c r="H182" s="49"/>
      <c r="I182" s="49"/>
      <c r="J182" s="153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</row>
    <row r="183" spans="1:26" ht="12.75" customHeight="1" x14ac:dyDescent="0.2">
      <c r="A183" s="48"/>
      <c r="B183" s="50"/>
      <c r="C183" s="49"/>
      <c r="D183" s="49"/>
      <c r="E183" s="49"/>
      <c r="F183" s="49"/>
      <c r="G183" s="49"/>
      <c r="H183" s="49"/>
      <c r="I183" s="49"/>
      <c r="J183" s="153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</row>
    <row r="184" spans="1:26" ht="12.75" customHeight="1" x14ac:dyDescent="0.2">
      <c r="A184" s="48"/>
      <c r="B184" s="50"/>
      <c r="C184" s="49"/>
      <c r="D184" s="49"/>
      <c r="E184" s="49"/>
      <c r="F184" s="49"/>
      <c r="G184" s="49"/>
      <c r="H184" s="49"/>
      <c r="I184" s="49"/>
      <c r="J184" s="153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</row>
    <row r="185" spans="1:26" ht="12.75" customHeight="1" x14ac:dyDescent="0.2">
      <c r="A185" s="48"/>
      <c r="B185" s="50"/>
      <c r="C185" s="49"/>
      <c r="D185" s="49"/>
      <c r="E185" s="49"/>
      <c r="F185" s="49"/>
      <c r="G185" s="49"/>
      <c r="H185" s="49"/>
      <c r="I185" s="49"/>
      <c r="J185" s="153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</row>
    <row r="186" spans="1:26" ht="12.75" customHeight="1" x14ac:dyDescent="0.2">
      <c r="A186" s="48"/>
      <c r="B186" s="50"/>
      <c r="C186" s="49"/>
      <c r="D186" s="49"/>
      <c r="E186" s="49"/>
      <c r="F186" s="49"/>
      <c r="G186" s="49"/>
      <c r="H186" s="49"/>
      <c r="I186" s="49"/>
      <c r="J186" s="153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</row>
    <row r="187" spans="1:26" ht="12.75" customHeight="1" x14ac:dyDescent="0.2">
      <c r="A187" s="48"/>
      <c r="B187" s="50"/>
      <c r="C187" s="49"/>
      <c r="D187" s="49"/>
      <c r="E187" s="49"/>
      <c r="F187" s="49"/>
      <c r="G187" s="49"/>
      <c r="H187" s="49"/>
      <c r="I187" s="49"/>
      <c r="J187" s="153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</row>
    <row r="188" spans="1:26" ht="12.75" customHeight="1" x14ac:dyDescent="0.2">
      <c r="A188" s="48"/>
      <c r="B188" s="50"/>
      <c r="C188" s="49"/>
      <c r="D188" s="49"/>
      <c r="E188" s="49"/>
      <c r="F188" s="49"/>
      <c r="G188" s="49"/>
      <c r="H188" s="49"/>
      <c r="I188" s="49"/>
      <c r="J188" s="153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</row>
    <row r="189" spans="1:26" ht="12.75" customHeight="1" x14ac:dyDescent="0.2">
      <c r="A189" s="48"/>
      <c r="B189" s="50"/>
      <c r="C189" s="49"/>
      <c r="D189" s="49"/>
      <c r="E189" s="49"/>
      <c r="F189" s="49"/>
      <c r="G189" s="49"/>
      <c r="H189" s="49"/>
      <c r="I189" s="49"/>
      <c r="J189" s="153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</row>
    <row r="190" spans="1:26" ht="12.75" customHeight="1" x14ac:dyDescent="0.2">
      <c r="A190" s="48"/>
      <c r="B190" s="50"/>
      <c r="C190" s="49"/>
      <c r="D190" s="49"/>
      <c r="E190" s="49"/>
      <c r="F190" s="49"/>
      <c r="G190" s="49"/>
      <c r="H190" s="49"/>
      <c r="I190" s="49"/>
      <c r="J190" s="153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</row>
    <row r="191" spans="1:26" ht="12.75" customHeight="1" x14ac:dyDescent="0.2">
      <c r="A191" s="48"/>
      <c r="B191" s="50"/>
      <c r="C191" s="49"/>
      <c r="D191" s="49"/>
      <c r="E191" s="49"/>
      <c r="F191" s="49"/>
      <c r="G191" s="49"/>
      <c r="H191" s="49"/>
      <c r="I191" s="49"/>
      <c r="J191" s="153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</row>
    <row r="192" spans="1:26" ht="12.75" customHeight="1" x14ac:dyDescent="0.2">
      <c r="A192" s="48"/>
      <c r="B192" s="50"/>
      <c r="C192" s="49"/>
      <c r="D192" s="49"/>
      <c r="E192" s="49"/>
      <c r="F192" s="49"/>
      <c r="G192" s="49"/>
      <c r="H192" s="49"/>
      <c r="I192" s="49"/>
      <c r="J192" s="153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</row>
    <row r="193" spans="1:26" ht="12.75" customHeight="1" x14ac:dyDescent="0.2">
      <c r="A193" s="48"/>
      <c r="B193" s="50"/>
      <c r="C193" s="49"/>
      <c r="D193" s="49"/>
      <c r="E193" s="49"/>
      <c r="F193" s="49"/>
      <c r="G193" s="49"/>
      <c r="H193" s="49"/>
      <c r="I193" s="49"/>
      <c r="J193" s="153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</row>
    <row r="194" spans="1:26" ht="12.75" customHeight="1" x14ac:dyDescent="0.2">
      <c r="A194" s="48"/>
      <c r="B194" s="50"/>
      <c r="C194" s="49"/>
      <c r="D194" s="49"/>
      <c r="E194" s="49"/>
      <c r="F194" s="49"/>
      <c r="G194" s="49"/>
      <c r="H194" s="49"/>
      <c r="I194" s="49"/>
      <c r="J194" s="153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</row>
    <row r="195" spans="1:26" ht="12.75" customHeight="1" x14ac:dyDescent="0.2">
      <c r="A195" s="48"/>
      <c r="B195" s="50"/>
      <c r="C195" s="49"/>
      <c r="D195" s="49"/>
      <c r="E195" s="49"/>
      <c r="F195" s="49"/>
      <c r="G195" s="49"/>
      <c r="H195" s="49"/>
      <c r="I195" s="49"/>
      <c r="J195" s="153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</row>
    <row r="196" spans="1:26" ht="12.75" customHeight="1" x14ac:dyDescent="0.2">
      <c r="A196" s="48"/>
      <c r="B196" s="50"/>
      <c r="C196" s="49"/>
      <c r="D196" s="49"/>
      <c r="E196" s="49"/>
      <c r="F196" s="49"/>
      <c r="G196" s="49"/>
      <c r="H196" s="49"/>
      <c r="I196" s="49"/>
      <c r="J196" s="153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</row>
    <row r="197" spans="1:26" ht="12.75" customHeight="1" x14ac:dyDescent="0.2">
      <c r="A197" s="48"/>
      <c r="B197" s="50"/>
      <c r="C197" s="49"/>
      <c r="D197" s="49"/>
      <c r="E197" s="49"/>
      <c r="F197" s="49"/>
      <c r="G197" s="49"/>
      <c r="H197" s="49"/>
      <c r="I197" s="49"/>
      <c r="J197" s="50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</row>
    <row r="198" spans="1:26" ht="12.75" customHeight="1" x14ac:dyDescent="0.2">
      <c r="A198" s="48"/>
      <c r="B198" s="50"/>
      <c r="C198" s="49"/>
      <c r="D198" s="49"/>
      <c r="E198" s="49"/>
      <c r="F198" s="49"/>
      <c r="G198" s="49"/>
      <c r="H198" s="49"/>
      <c r="I198" s="49"/>
      <c r="J198" s="50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</row>
    <row r="199" spans="1:26" ht="12.75" customHeight="1" x14ac:dyDescent="0.2">
      <c r="A199" s="48"/>
      <c r="B199" s="50"/>
      <c r="C199" s="49"/>
      <c r="D199" s="49"/>
      <c r="E199" s="49"/>
      <c r="F199" s="49"/>
      <c r="G199" s="49"/>
      <c r="H199" s="49"/>
      <c r="I199" s="49"/>
      <c r="J199" s="50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</row>
    <row r="200" spans="1:26" ht="12.75" customHeight="1" x14ac:dyDescent="0.2">
      <c r="A200" s="48"/>
      <c r="B200" s="50"/>
      <c r="C200" s="49"/>
      <c r="D200" s="49"/>
      <c r="E200" s="49"/>
      <c r="F200" s="49"/>
      <c r="G200" s="49"/>
      <c r="H200" s="49"/>
      <c r="I200" s="49"/>
      <c r="J200" s="50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</row>
    <row r="201" spans="1:26" ht="12.75" customHeight="1" x14ac:dyDescent="0.2">
      <c r="A201" s="48"/>
      <c r="B201" s="50"/>
      <c r="C201" s="49"/>
      <c r="D201" s="49"/>
      <c r="E201" s="49"/>
      <c r="F201" s="49"/>
      <c r="G201" s="49"/>
      <c r="H201" s="49"/>
      <c r="I201" s="49"/>
      <c r="J201" s="50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</row>
    <row r="202" spans="1:26" ht="12.75" customHeight="1" x14ac:dyDescent="0.2">
      <c r="A202" s="48"/>
      <c r="B202" s="50"/>
      <c r="C202" s="49"/>
      <c r="D202" s="49"/>
      <c r="E202" s="49"/>
      <c r="F202" s="49"/>
      <c r="G202" s="49"/>
      <c r="H202" s="49"/>
      <c r="I202" s="49"/>
      <c r="J202" s="50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</row>
    <row r="203" spans="1:26" ht="12.75" customHeight="1" x14ac:dyDescent="0.2">
      <c r="A203" s="48"/>
      <c r="B203" s="50"/>
      <c r="C203" s="49"/>
      <c r="D203" s="49"/>
      <c r="E203" s="49"/>
      <c r="F203" s="49"/>
      <c r="G203" s="49"/>
      <c r="H203" s="49"/>
      <c r="I203" s="49"/>
      <c r="J203" s="50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</row>
    <row r="204" spans="1:26" ht="12.75" customHeight="1" x14ac:dyDescent="0.2">
      <c r="A204" s="48"/>
      <c r="B204" s="50"/>
      <c r="C204" s="49"/>
      <c r="D204" s="49"/>
      <c r="E204" s="49"/>
      <c r="F204" s="49"/>
      <c r="G204" s="49"/>
      <c r="H204" s="49"/>
      <c r="I204" s="49"/>
      <c r="J204" s="50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</row>
    <row r="205" spans="1:26" ht="12.75" customHeight="1" x14ac:dyDescent="0.2">
      <c r="A205" s="48"/>
      <c r="B205" s="50"/>
      <c r="C205" s="49"/>
      <c r="D205" s="49"/>
      <c r="E205" s="49"/>
      <c r="F205" s="49"/>
      <c r="G205" s="49"/>
      <c r="H205" s="49"/>
      <c r="I205" s="49"/>
      <c r="J205" s="50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</row>
    <row r="206" spans="1:26" ht="12.75" customHeight="1" x14ac:dyDescent="0.2">
      <c r="A206" s="48"/>
      <c r="B206" s="50"/>
      <c r="C206" s="49"/>
      <c r="D206" s="49"/>
      <c r="E206" s="49"/>
      <c r="F206" s="49"/>
      <c r="G206" s="49"/>
      <c r="H206" s="49"/>
      <c r="I206" s="49"/>
      <c r="J206" s="50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</row>
    <row r="207" spans="1:26" ht="12.75" customHeight="1" x14ac:dyDescent="0.2">
      <c r="A207" s="48"/>
      <c r="B207" s="50"/>
      <c r="C207" s="49"/>
      <c r="D207" s="49"/>
      <c r="E207" s="49"/>
      <c r="F207" s="49"/>
      <c r="G207" s="49"/>
      <c r="H207" s="49"/>
      <c r="I207" s="49"/>
      <c r="J207" s="50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</row>
    <row r="208" spans="1:26" ht="12.75" customHeight="1" x14ac:dyDescent="0.2">
      <c r="A208" s="48"/>
      <c r="B208" s="50"/>
      <c r="C208" s="49"/>
      <c r="D208" s="49"/>
      <c r="E208" s="49"/>
      <c r="F208" s="49"/>
      <c r="G208" s="49"/>
      <c r="H208" s="49"/>
      <c r="I208" s="49"/>
      <c r="J208" s="50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</row>
    <row r="209" spans="1:26" ht="12.75" customHeight="1" x14ac:dyDescent="0.2">
      <c r="A209" s="48"/>
      <c r="B209" s="50"/>
      <c r="C209" s="49"/>
      <c r="D209" s="49"/>
      <c r="E209" s="49"/>
      <c r="F209" s="49"/>
      <c r="G209" s="49"/>
      <c r="H209" s="49"/>
      <c r="I209" s="49"/>
      <c r="J209" s="50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</row>
    <row r="210" spans="1:26" ht="12.75" customHeight="1" x14ac:dyDescent="0.2">
      <c r="A210" s="48"/>
      <c r="B210" s="50"/>
      <c r="C210" s="49"/>
      <c r="D210" s="49"/>
      <c r="E210" s="49"/>
      <c r="F210" s="49"/>
      <c r="G210" s="49"/>
      <c r="H210" s="49"/>
      <c r="I210" s="49"/>
      <c r="J210" s="50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</row>
    <row r="211" spans="1:26" ht="12.75" customHeight="1" x14ac:dyDescent="0.2">
      <c r="A211" s="48"/>
      <c r="B211" s="50"/>
      <c r="C211" s="49"/>
      <c r="D211" s="49"/>
      <c r="E211" s="49"/>
      <c r="F211" s="49"/>
      <c r="G211" s="49"/>
      <c r="H211" s="49"/>
      <c r="I211" s="49"/>
      <c r="J211" s="50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</row>
    <row r="212" spans="1:26" ht="12.75" customHeight="1" x14ac:dyDescent="0.2">
      <c r="A212" s="48"/>
      <c r="B212" s="50"/>
      <c r="C212" s="49"/>
      <c r="D212" s="49"/>
      <c r="E212" s="49"/>
      <c r="F212" s="49"/>
      <c r="G212" s="49"/>
      <c r="H212" s="49"/>
      <c r="I212" s="49"/>
      <c r="J212" s="50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</row>
    <row r="213" spans="1:26" ht="12.75" customHeight="1" x14ac:dyDescent="0.2">
      <c r="A213" s="48"/>
      <c r="B213" s="50"/>
      <c r="C213" s="49"/>
      <c r="D213" s="49"/>
      <c r="E213" s="49"/>
      <c r="F213" s="49"/>
      <c r="G213" s="49"/>
      <c r="H213" s="49"/>
      <c r="I213" s="49"/>
      <c r="J213" s="50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</row>
    <row r="214" spans="1:26" ht="12.75" customHeight="1" x14ac:dyDescent="0.2">
      <c r="A214" s="48"/>
      <c r="B214" s="50"/>
      <c r="C214" s="49"/>
      <c r="D214" s="49"/>
      <c r="E214" s="49"/>
      <c r="F214" s="49"/>
      <c r="G214" s="49"/>
      <c r="H214" s="49"/>
      <c r="I214" s="49"/>
      <c r="J214" s="50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</row>
    <row r="215" spans="1:26" ht="12.75" customHeight="1" x14ac:dyDescent="0.2">
      <c r="A215" s="48"/>
      <c r="B215" s="50"/>
      <c r="C215" s="49"/>
      <c r="D215" s="49"/>
      <c r="E215" s="49"/>
      <c r="F215" s="49"/>
      <c r="G215" s="49"/>
      <c r="H215" s="49"/>
      <c r="I215" s="49"/>
      <c r="J215" s="50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</row>
    <row r="216" spans="1:26" ht="12.75" customHeight="1" x14ac:dyDescent="0.2">
      <c r="A216" s="48"/>
      <c r="B216" s="50"/>
      <c r="C216" s="49"/>
      <c r="D216" s="49"/>
      <c r="E216" s="49"/>
      <c r="F216" s="49"/>
      <c r="G216" s="49"/>
      <c r="H216" s="49"/>
      <c r="I216" s="49"/>
      <c r="J216" s="50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</row>
    <row r="217" spans="1:26" ht="12.75" customHeight="1" x14ac:dyDescent="0.2">
      <c r="A217" s="48"/>
      <c r="B217" s="50"/>
      <c r="C217" s="49"/>
      <c r="D217" s="49"/>
      <c r="E217" s="49"/>
      <c r="F217" s="49"/>
      <c r="G217" s="49"/>
      <c r="H217" s="49"/>
      <c r="I217" s="49"/>
      <c r="J217" s="50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</row>
    <row r="218" spans="1:26" ht="12.75" customHeight="1" x14ac:dyDescent="0.2">
      <c r="A218" s="48"/>
      <c r="B218" s="50"/>
      <c r="C218" s="49"/>
      <c r="D218" s="49"/>
      <c r="E218" s="49"/>
      <c r="F218" s="49"/>
      <c r="G218" s="49"/>
      <c r="H218" s="49"/>
      <c r="I218" s="49"/>
      <c r="J218" s="50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</row>
    <row r="219" spans="1:26" ht="12.75" customHeight="1" x14ac:dyDescent="0.2">
      <c r="A219" s="48"/>
      <c r="B219" s="50"/>
      <c r="C219" s="49"/>
      <c r="D219" s="49"/>
      <c r="E219" s="49"/>
      <c r="F219" s="49"/>
      <c r="G219" s="49"/>
      <c r="H219" s="49"/>
      <c r="I219" s="49"/>
      <c r="J219" s="50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</row>
    <row r="220" spans="1:26" ht="12.75" customHeight="1" x14ac:dyDescent="0.2">
      <c r="A220" s="48"/>
      <c r="B220" s="50"/>
      <c r="C220" s="49"/>
      <c r="D220" s="49"/>
      <c r="E220" s="49"/>
      <c r="F220" s="49"/>
      <c r="G220" s="49"/>
      <c r="H220" s="49"/>
      <c r="I220" s="49"/>
      <c r="J220" s="50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</row>
    <row r="221" spans="1:26" ht="12.75" customHeight="1" x14ac:dyDescent="0.2">
      <c r="A221" s="48"/>
      <c r="B221" s="50"/>
      <c r="C221" s="49"/>
      <c r="D221" s="49"/>
      <c r="E221" s="49"/>
      <c r="F221" s="49"/>
      <c r="G221" s="49"/>
      <c r="H221" s="49"/>
      <c r="I221" s="49"/>
      <c r="J221" s="50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</row>
    <row r="222" spans="1:26" ht="12.75" customHeight="1" x14ac:dyDescent="0.2">
      <c r="A222" s="48"/>
      <c r="B222" s="50"/>
      <c r="C222" s="49"/>
      <c r="D222" s="49"/>
      <c r="E222" s="49"/>
      <c r="F222" s="49"/>
      <c r="G222" s="49"/>
      <c r="H222" s="49"/>
      <c r="I222" s="49"/>
      <c r="J222" s="50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</row>
    <row r="223" spans="1:26" ht="12.75" customHeight="1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</row>
    <row r="224" spans="1:26" ht="12.75" customHeight="1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</row>
    <row r="225" spans="1:26" ht="12.75" customHeight="1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</row>
    <row r="226" spans="1:26" ht="12.75" customHeight="1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</row>
    <row r="227" spans="1:26" ht="12.75" customHeight="1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</row>
    <row r="228" spans="1:26" ht="12.75" customHeight="1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</row>
    <row r="229" spans="1:26" ht="12.75" customHeight="1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</row>
    <row r="230" spans="1:26" ht="12.75" customHeight="1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</row>
    <row r="231" spans="1:26" ht="12.75" customHeight="1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</row>
    <row r="232" spans="1:26" ht="12.75" customHeight="1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</row>
    <row r="233" spans="1:26" ht="12.75" customHeight="1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</row>
    <row r="234" spans="1:26" ht="12.75" customHeight="1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</row>
    <row r="235" spans="1:26" ht="12.75" customHeight="1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</row>
    <row r="236" spans="1:26" ht="12.75" customHeight="1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</row>
    <row r="237" spans="1:26" ht="12.75" customHeight="1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</row>
    <row r="238" spans="1:26" ht="12.75" customHeight="1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</row>
    <row r="239" spans="1:26" ht="12.75" customHeight="1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</row>
    <row r="240" spans="1:26" ht="12.75" customHeight="1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</row>
    <row r="241" spans="1:26" ht="12.75" customHeight="1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</row>
    <row r="242" spans="1:26" ht="12.75" customHeight="1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</row>
    <row r="243" spans="1:26" ht="12.75" customHeight="1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</row>
    <row r="244" spans="1:26" ht="12.75" customHeight="1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</row>
    <row r="245" spans="1:26" ht="12.75" customHeight="1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</row>
    <row r="246" spans="1:26" ht="12.75" customHeight="1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</row>
    <row r="247" spans="1:26" ht="12.75" customHeight="1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</row>
    <row r="248" spans="1:26" ht="12.75" customHeight="1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</row>
    <row r="249" spans="1:26" ht="12.75" customHeight="1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</row>
    <row r="250" spans="1:26" ht="12.75" customHeight="1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</row>
    <row r="251" spans="1:26" ht="12.75" customHeight="1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</row>
    <row r="252" spans="1:26" ht="12.75" customHeight="1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</row>
    <row r="253" spans="1:26" ht="12.75" customHeight="1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</row>
    <row r="254" spans="1:26" ht="12.75" customHeight="1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</row>
    <row r="255" spans="1:26" ht="12.75" customHeight="1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</row>
    <row r="256" spans="1:26" ht="12.75" customHeight="1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</row>
    <row r="257" spans="1:26" ht="12.75" customHeight="1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</row>
    <row r="258" spans="1:26" ht="12.75" customHeight="1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</row>
    <row r="259" spans="1:26" ht="12.75" customHeight="1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</row>
    <row r="260" spans="1:26" ht="12.75" customHeight="1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</row>
    <row r="261" spans="1:26" ht="12.75" customHeight="1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</row>
    <row r="262" spans="1:26" ht="12.75" customHeight="1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</row>
    <row r="263" spans="1:26" ht="12.75" customHeight="1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</row>
    <row r="264" spans="1:26" ht="12.75" customHeight="1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</row>
    <row r="265" spans="1:26" ht="12.75" customHeight="1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</row>
    <row r="266" spans="1:26" ht="12.75" customHeight="1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</row>
    <row r="267" spans="1:26" ht="12.75" customHeight="1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</row>
    <row r="268" spans="1:26" ht="12.75" customHeight="1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</row>
    <row r="269" spans="1:26" ht="12.75" customHeight="1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</row>
    <row r="270" spans="1:26" ht="12.75" customHeight="1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</row>
    <row r="271" spans="1:26" ht="12.75" customHeight="1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</row>
    <row r="272" spans="1:26" ht="12.75" customHeight="1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</row>
    <row r="273" spans="1:26" ht="12.7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</row>
    <row r="274" spans="1:26" ht="12.7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</row>
    <row r="275" spans="1:26" ht="12.7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</row>
    <row r="276" spans="1:26" ht="12.7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</row>
    <row r="277" spans="1:26" ht="12.7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</row>
    <row r="278" spans="1:26" ht="12.7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</row>
    <row r="279" spans="1:26" ht="12.7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</row>
    <row r="280" spans="1:26" ht="12.7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</row>
    <row r="281" spans="1:26" ht="12.7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</row>
    <row r="282" spans="1:26" ht="12.7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</row>
    <row r="283" spans="1:26" ht="12.7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</row>
    <row r="284" spans="1:26" ht="12.7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</row>
    <row r="285" spans="1:26" ht="12.7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</row>
    <row r="286" spans="1:26" ht="12.7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</row>
    <row r="287" spans="1:26" ht="12.7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</row>
    <row r="288" spans="1:26" ht="12.7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</row>
    <row r="289" spans="1:26" ht="12.7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</row>
    <row r="290" spans="1:26" ht="12.7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</row>
    <row r="291" spans="1:26" ht="12.7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</row>
    <row r="292" spans="1:26" ht="12.7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</row>
    <row r="293" spans="1:26" ht="12.7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</row>
    <row r="294" spans="1:26" ht="12.7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</row>
    <row r="295" spans="1:26" ht="12.7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</row>
    <row r="296" spans="1:26" ht="12.7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</row>
    <row r="297" spans="1:26" ht="12.7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</row>
    <row r="298" spans="1:26" ht="12.7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</row>
    <row r="299" spans="1:26" ht="12.7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</row>
    <row r="300" spans="1:26" ht="12.7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</row>
    <row r="301" spans="1:26" ht="12.7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</row>
    <row r="302" spans="1:26" ht="12.7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</row>
    <row r="303" spans="1:26" ht="12.7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</row>
    <row r="304" spans="1:26" ht="12.7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</row>
    <row r="305" spans="1:26" ht="12.7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</row>
    <row r="306" spans="1:26" ht="12.7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</row>
    <row r="307" spans="1:26" ht="12.7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</row>
    <row r="308" spans="1:26" ht="12.7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</row>
    <row r="309" spans="1:26" ht="12.7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</row>
    <row r="310" spans="1:26" ht="12.7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</row>
    <row r="311" spans="1:26" ht="12.7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</row>
    <row r="312" spans="1:26" ht="12.7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</row>
    <row r="313" spans="1:26" ht="12.7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</row>
    <row r="314" spans="1:26" ht="12.7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</row>
    <row r="315" spans="1:26" ht="12.7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</row>
    <row r="316" spans="1:26" ht="12.7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</row>
    <row r="317" spans="1:26" ht="12.7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</row>
    <row r="318" spans="1:26" ht="12.7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</row>
    <row r="319" spans="1:26" ht="12.7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</row>
    <row r="320" spans="1:26" ht="12.7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</row>
    <row r="321" spans="1:26" ht="12.7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</row>
    <row r="322" spans="1:26" ht="12.7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</row>
    <row r="323" spans="1:26" ht="12.7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</row>
    <row r="324" spans="1:26" ht="12.7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</row>
    <row r="325" spans="1:26" ht="12.7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12.7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</row>
    <row r="327" spans="1:26" ht="12.7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</row>
    <row r="328" spans="1:26" ht="12.7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</row>
    <row r="329" spans="1:26" ht="12.7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</row>
    <row r="330" spans="1:26" ht="12.7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</row>
    <row r="331" spans="1:26" ht="12.7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</row>
    <row r="332" spans="1:26" ht="12.7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</row>
    <row r="333" spans="1:26" ht="12.7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</row>
    <row r="334" spans="1:26" ht="12.7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</row>
    <row r="335" spans="1:26" ht="12.7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</row>
    <row r="336" spans="1:26" ht="12.7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</row>
    <row r="337" spans="1:26" ht="12.7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</row>
    <row r="338" spans="1:26" ht="12.7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</row>
    <row r="339" spans="1:26" ht="12.7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</row>
    <row r="340" spans="1:26" ht="12.7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</row>
    <row r="341" spans="1:26" ht="12.7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</row>
    <row r="342" spans="1:26" ht="12.7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</row>
    <row r="343" spans="1:26" ht="12.7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</row>
    <row r="344" spans="1:26" ht="12.7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</row>
    <row r="345" spans="1:26" ht="12.7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</row>
    <row r="346" spans="1:26" ht="12.7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</row>
    <row r="347" spans="1:26" ht="12.7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</row>
    <row r="348" spans="1:26" ht="12.7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</row>
    <row r="349" spans="1:26" ht="12.7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</row>
    <row r="350" spans="1:26" ht="12.7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</row>
    <row r="351" spans="1:26" ht="12.7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</row>
    <row r="352" spans="1:26" ht="12.7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</row>
    <row r="353" spans="1:26" ht="12.7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</row>
    <row r="354" spans="1:26" ht="12.7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</row>
    <row r="355" spans="1:26" ht="12.7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</row>
    <row r="356" spans="1:26" ht="12.7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</row>
    <row r="357" spans="1:26" ht="12.7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</row>
    <row r="358" spans="1:26" ht="12.7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</row>
    <row r="359" spans="1:26" ht="12.7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</row>
    <row r="360" spans="1:26" ht="12.7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</row>
    <row r="361" spans="1:26" ht="12.7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</row>
    <row r="362" spans="1:26" ht="12.7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</row>
    <row r="363" spans="1:26" ht="12.7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</row>
    <row r="364" spans="1:26" ht="12.7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</row>
    <row r="365" spans="1:26" ht="12.7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</row>
    <row r="366" spans="1:26" ht="12.7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</row>
    <row r="367" spans="1:26" ht="12.7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</row>
    <row r="368" spans="1:26" ht="12.7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</row>
    <row r="369" spans="1:26" ht="12.7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</row>
    <row r="370" spans="1:26" ht="12.7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</row>
    <row r="371" spans="1:26" ht="12.7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</row>
    <row r="372" spans="1:26" ht="12.7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</row>
    <row r="373" spans="1:26" ht="12.7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</row>
    <row r="374" spans="1:26" ht="12.7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</row>
    <row r="375" spans="1:26" ht="12.7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</row>
    <row r="376" spans="1:26" ht="12.7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</row>
    <row r="377" spans="1:26" ht="12.7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</row>
    <row r="378" spans="1:26" ht="12.7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</row>
    <row r="379" spans="1:26" ht="12.7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</row>
    <row r="380" spans="1:26" ht="12.7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</row>
    <row r="381" spans="1:26" ht="12.7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</row>
    <row r="382" spans="1:26" ht="12.7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</row>
    <row r="383" spans="1:26" ht="12.7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</row>
    <row r="384" spans="1:26" ht="12.7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</row>
    <row r="385" spans="1:26" ht="12.7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</row>
    <row r="386" spans="1:26" ht="12.7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</row>
    <row r="387" spans="1:26" ht="12.7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</row>
    <row r="388" spans="1:26" ht="12.7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</row>
    <row r="389" spans="1:26" ht="12.7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</row>
    <row r="390" spans="1:26" ht="12.7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</row>
    <row r="391" spans="1:26" ht="12.7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</row>
    <row r="392" spans="1:26" ht="12.7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</row>
    <row r="393" spans="1:26" ht="12.7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</row>
    <row r="394" spans="1:26" ht="12.7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</row>
    <row r="395" spans="1:26" ht="12.7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</row>
    <row r="396" spans="1:26" ht="12.7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</row>
    <row r="397" spans="1:26" ht="12.7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</row>
    <row r="398" spans="1:26" ht="12.7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</row>
    <row r="399" spans="1:26" ht="12.7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</row>
    <row r="400" spans="1:26" ht="12.7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</row>
    <row r="401" spans="1:26" ht="12.7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</row>
    <row r="402" spans="1:26" ht="12.7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</row>
    <row r="403" spans="1:26" ht="12.7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</row>
    <row r="404" spans="1:26" ht="12.7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</row>
    <row r="405" spans="1:26" ht="12.7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</row>
    <row r="406" spans="1:26" ht="12.7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</row>
    <row r="407" spans="1:26" ht="12.7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</row>
    <row r="408" spans="1:26" ht="12.7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</row>
    <row r="409" spans="1:26" ht="12.7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</row>
    <row r="410" spans="1:26" ht="12.7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</row>
    <row r="411" spans="1:26" ht="12.7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</row>
    <row r="412" spans="1:26" ht="12.7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</row>
    <row r="413" spans="1:26" ht="12.7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</row>
    <row r="414" spans="1:26" ht="12.7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5" spans="1:26" ht="12.7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</row>
    <row r="416" spans="1:26" ht="12.7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</row>
    <row r="417" spans="1:26" ht="12.7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</row>
    <row r="418" spans="1:26" ht="12.7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</row>
    <row r="419" spans="1:26" ht="12.7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</row>
    <row r="420" spans="1:26" ht="12.7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</row>
    <row r="421" spans="1:26" ht="12.7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</row>
    <row r="422" spans="1:26" ht="12.7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</row>
    <row r="423" spans="1:26" ht="12.7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</row>
    <row r="424" spans="1:26" ht="12.7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</row>
    <row r="425" spans="1:26" ht="12.7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</row>
    <row r="426" spans="1:26" ht="12.7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</row>
    <row r="427" spans="1:26" ht="12.7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</row>
    <row r="428" spans="1:26" ht="12.7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</row>
    <row r="429" spans="1:26" ht="12.7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</row>
    <row r="430" spans="1:26" ht="12.7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</row>
    <row r="431" spans="1:26" ht="12.7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</row>
    <row r="432" spans="1:26" ht="12.7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</row>
    <row r="433" spans="1:26" ht="12.7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</row>
    <row r="434" spans="1:26" ht="12.7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</row>
    <row r="435" spans="1:26" ht="12.7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</row>
    <row r="436" spans="1:26" ht="12.7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</row>
    <row r="437" spans="1:26" ht="12.7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</row>
    <row r="438" spans="1:26" ht="12.7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</row>
    <row r="439" spans="1:26" ht="12.7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</row>
    <row r="440" spans="1:26" ht="12.7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</row>
    <row r="441" spans="1:26" ht="12.7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</row>
    <row r="442" spans="1:26" ht="12.7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</row>
    <row r="443" spans="1:26" ht="12.7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</row>
    <row r="444" spans="1:26" ht="12.7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</row>
    <row r="445" spans="1:26" ht="12.7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</row>
    <row r="446" spans="1:26" ht="12.7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</row>
    <row r="447" spans="1:26" ht="12.7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</row>
    <row r="448" spans="1:26" ht="12.7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</row>
    <row r="449" spans="1:26" ht="12.7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</row>
    <row r="450" spans="1:26" ht="12.7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</row>
    <row r="451" spans="1:26" ht="12.7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</row>
    <row r="452" spans="1:26" ht="12.7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</row>
    <row r="453" spans="1:26" ht="12.7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</row>
    <row r="454" spans="1:26" ht="12.7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</row>
    <row r="455" spans="1:26" ht="12.7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</row>
    <row r="456" spans="1:26" ht="12.7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</row>
    <row r="457" spans="1:26" ht="12.7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</row>
    <row r="458" spans="1:26" ht="12.7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</row>
    <row r="459" spans="1:26" ht="12.7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</row>
    <row r="460" spans="1:26" ht="12.7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</row>
    <row r="461" spans="1:26" ht="12.7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</row>
    <row r="462" spans="1:26" ht="12.7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</row>
    <row r="463" spans="1:26" ht="12.7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</row>
    <row r="464" spans="1:26" ht="12.7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spans="1:26" ht="12.7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</row>
    <row r="466" spans="1:26" ht="12.7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</row>
    <row r="467" spans="1:26" ht="12.7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</row>
    <row r="468" spans="1:26" ht="12.7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</row>
    <row r="469" spans="1:26" ht="12.7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</row>
    <row r="470" spans="1:26" ht="12.7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</row>
    <row r="471" spans="1:26" ht="12.7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</row>
    <row r="472" spans="1:26" ht="12.7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</row>
    <row r="473" spans="1:26" ht="12.7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</row>
    <row r="474" spans="1:26" ht="12.7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</row>
    <row r="475" spans="1:26" ht="12.7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</row>
    <row r="476" spans="1:26" ht="12.7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</row>
    <row r="477" spans="1:26" ht="12.7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</row>
    <row r="478" spans="1:26" ht="12.7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</row>
    <row r="479" spans="1:26" ht="12.7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</row>
    <row r="480" spans="1:26" ht="12.7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</row>
    <row r="481" spans="1:26" ht="12.7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</row>
    <row r="482" spans="1:26" ht="12.7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</row>
    <row r="483" spans="1:26" ht="12.7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</row>
    <row r="484" spans="1:26" ht="12.7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</row>
    <row r="485" spans="1:26" ht="12.7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</row>
    <row r="486" spans="1:26" ht="12.7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</row>
    <row r="487" spans="1:26" ht="12.7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</row>
    <row r="488" spans="1:26" ht="12.7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</row>
    <row r="489" spans="1:26" ht="12.7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</row>
    <row r="490" spans="1:26" ht="12.7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</row>
    <row r="491" spans="1:26" ht="12.7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</row>
    <row r="492" spans="1:26" ht="12.7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</row>
    <row r="493" spans="1:26" ht="12.7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</row>
    <row r="494" spans="1:26" ht="12.7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</row>
    <row r="495" spans="1:26" ht="12.7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</row>
    <row r="496" spans="1:26" ht="12.7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</row>
    <row r="497" spans="1:26" ht="12.7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</row>
    <row r="498" spans="1:26" ht="12.7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</row>
    <row r="499" spans="1:26" ht="12.7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</row>
    <row r="500" spans="1:26" ht="12.7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</row>
    <row r="501" spans="1:26" ht="12.7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</row>
    <row r="502" spans="1:26" ht="12.7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</row>
    <row r="503" spans="1:26" ht="12.7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</row>
    <row r="504" spans="1:26" ht="12.7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</row>
    <row r="505" spans="1:26" ht="12.7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</row>
    <row r="506" spans="1:26" ht="12.7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</row>
    <row r="507" spans="1:26" ht="12.7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</row>
    <row r="508" spans="1:26" ht="12.7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</row>
    <row r="509" spans="1:26" ht="12.7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</row>
    <row r="510" spans="1:26" ht="12.7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</row>
    <row r="511" spans="1:26" ht="12.7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</row>
    <row r="512" spans="1:26" ht="12.7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</row>
    <row r="513" spans="1:26" ht="12.7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</row>
    <row r="514" spans="1:26" ht="12.7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</row>
    <row r="515" spans="1:26" ht="12.7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</row>
    <row r="516" spans="1:26" ht="12.7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</row>
    <row r="517" spans="1:26" ht="12.7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</row>
    <row r="518" spans="1:26" ht="12.7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</row>
    <row r="519" spans="1:26" ht="12.7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</row>
    <row r="520" spans="1:26" ht="12.7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</row>
    <row r="521" spans="1:26" ht="12.7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</row>
    <row r="522" spans="1:26" ht="12.7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</row>
    <row r="523" spans="1:26" ht="12.7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</row>
    <row r="524" spans="1:26" ht="12.7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</row>
    <row r="525" spans="1:26" ht="12.7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</row>
    <row r="526" spans="1:26" ht="12.7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</row>
    <row r="527" spans="1:26" ht="12.7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</row>
    <row r="528" spans="1:26" ht="12.7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</row>
    <row r="529" spans="1:26" ht="12.7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</row>
    <row r="530" spans="1:26" ht="12.7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</row>
    <row r="531" spans="1:26" ht="12.7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</row>
    <row r="532" spans="1:26" ht="12.7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</row>
    <row r="533" spans="1:26" ht="12.7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</row>
    <row r="534" spans="1:26" ht="12.7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</row>
    <row r="535" spans="1:26" ht="12.7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</row>
    <row r="536" spans="1:26" ht="12.7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</row>
    <row r="537" spans="1:26" ht="12.7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</row>
    <row r="538" spans="1:26" ht="12.7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</row>
    <row r="539" spans="1:26" ht="12.7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</row>
    <row r="540" spans="1:26" ht="12.7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</row>
    <row r="541" spans="1:26" ht="12.7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</row>
    <row r="542" spans="1:26" ht="12.7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</row>
    <row r="543" spans="1:26" ht="12.7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</row>
    <row r="544" spans="1:26" ht="12.7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</row>
    <row r="545" spans="1:26" ht="12.7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</row>
    <row r="546" spans="1:26" ht="12.7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</row>
    <row r="547" spans="1:26" ht="12.7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</row>
    <row r="548" spans="1:26" ht="12.7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</row>
    <row r="549" spans="1:26" ht="12.7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</row>
    <row r="550" spans="1:26" ht="12.7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</row>
    <row r="551" spans="1:26" ht="12.7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</row>
    <row r="552" spans="1:26" ht="12.7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</row>
    <row r="553" spans="1:26" ht="12.7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</row>
    <row r="554" spans="1:26" ht="12.7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</row>
    <row r="555" spans="1:26" ht="12.7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</row>
    <row r="556" spans="1:26" ht="12.7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</row>
    <row r="557" spans="1:26" ht="12.7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</row>
    <row r="558" spans="1:26" ht="12.7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</row>
    <row r="559" spans="1:26" ht="12.7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</row>
    <row r="560" spans="1:26" ht="12.7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</row>
    <row r="561" spans="1:26" ht="12.7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</row>
    <row r="562" spans="1:26" ht="12.7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</row>
    <row r="563" spans="1:26" ht="12.7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</row>
    <row r="564" spans="1:26" ht="12.7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</row>
    <row r="565" spans="1:26" ht="12.7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</row>
    <row r="566" spans="1:26" ht="12.7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</row>
    <row r="567" spans="1:26" ht="12.7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</row>
    <row r="568" spans="1:26" ht="12.7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</row>
    <row r="569" spans="1:26" ht="12.7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</row>
    <row r="570" spans="1:26" ht="12.7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</row>
    <row r="571" spans="1:26" ht="12.7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</row>
    <row r="572" spans="1:26" ht="12.7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</row>
    <row r="573" spans="1:26" ht="12.7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</row>
    <row r="574" spans="1:26" ht="12.7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</row>
    <row r="575" spans="1:26" ht="12.7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</row>
    <row r="576" spans="1:26" ht="12.7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</row>
    <row r="577" spans="1:26" ht="12.7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</row>
    <row r="578" spans="1:26" ht="12.7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</row>
    <row r="579" spans="1:26" ht="12.7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</row>
    <row r="580" spans="1:26" ht="12.7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</row>
    <row r="581" spans="1:26" ht="12.7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</row>
    <row r="582" spans="1:26" ht="12.7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</row>
    <row r="583" spans="1:26" ht="12.7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</row>
    <row r="584" spans="1:26" ht="12.7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</row>
    <row r="585" spans="1:26" ht="12.7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</row>
    <row r="586" spans="1:26" ht="12.7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</row>
    <row r="587" spans="1:26" ht="12.7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</row>
    <row r="588" spans="1:26" ht="12.7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</row>
    <row r="589" spans="1:26" ht="12.7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</row>
    <row r="590" spans="1:26" ht="12.7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</row>
    <row r="591" spans="1:26" ht="12.7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</row>
    <row r="592" spans="1:26" ht="12.7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</row>
    <row r="593" spans="1:26" ht="12.7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</row>
    <row r="594" spans="1:26" ht="12.7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</row>
    <row r="595" spans="1:26" ht="12.7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</row>
    <row r="596" spans="1:26" ht="12.7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</row>
    <row r="597" spans="1:26" ht="12.7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</row>
    <row r="598" spans="1:26" ht="12.7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</row>
    <row r="599" spans="1:26" ht="12.7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</row>
    <row r="600" spans="1:26" ht="12.7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</row>
    <row r="601" spans="1:26" ht="12.7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</row>
    <row r="602" spans="1:26" ht="12.7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</row>
    <row r="603" spans="1:26" ht="12.7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</row>
    <row r="604" spans="1:26" ht="12.7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</row>
    <row r="605" spans="1:26" ht="12.7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</row>
    <row r="606" spans="1:26" ht="12.7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</row>
    <row r="607" spans="1:26" ht="12.7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</row>
    <row r="608" spans="1:26" ht="12.7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</row>
    <row r="609" spans="1:26" ht="12.7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</row>
    <row r="610" spans="1:26" ht="12.7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</row>
    <row r="611" spans="1:26" ht="12.7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</row>
    <row r="612" spans="1:26" ht="12.7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</row>
    <row r="613" spans="1:26" ht="12.7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</row>
    <row r="614" spans="1:26" ht="12.7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</row>
    <row r="615" spans="1:26" ht="12.7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</row>
    <row r="616" spans="1:26" ht="12.7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</row>
    <row r="617" spans="1:26" ht="12.7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</row>
    <row r="618" spans="1:26" ht="12.7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</row>
    <row r="619" spans="1:26" ht="12.7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</row>
    <row r="620" spans="1:26" ht="12.7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</row>
    <row r="621" spans="1:26" ht="12.7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</row>
    <row r="622" spans="1:26" ht="12.7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</row>
    <row r="623" spans="1:26" ht="12.7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</row>
    <row r="624" spans="1:26" ht="12.7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</row>
    <row r="625" spans="1:26" ht="12.7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</row>
    <row r="626" spans="1:26" ht="12.7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</row>
    <row r="627" spans="1:26" ht="12.7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</row>
    <row r="628" spans="1:26" ht="12.7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</row>
    <row r="629" spans="1:26" ht="12.7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</row>
    <row r="630" spans="1:26" ht="12.7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</row>
    <row r="631" spans="1:26" ht="12.7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</row>
    <row r="632" spans="1:26" ht="12.7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</row>
    <row r="633" spans="1:26" ht="12.7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</row>
    <row r="634" spans="1:26" ht="12.7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</row>
    <row r="635" spans="1:26" ht="12.7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</row>
    <row r="636" spans="1:26" ht="12.7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</row>
    <row r="637" spans="1:26" ht="12.7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</row>
    <row r="638" spans="1:26" ht="12.7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</row>
    <row r="639" spans="1:26" ht="12.7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</row>
    <row r="640" spans="1:26" ht="12.7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</row>
    <row r="641" spans="1:26" ht="12.7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</row>
    <row r="642" spans="1:26" ht="12.7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</row>
    <row r="643" spans="1:26" ht="12.7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</row>
    <row r="644" spans="1:26" ht="12.7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</row>
    <row r="645" spans="1:26" ht="12.7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</row>
    <row r="646" spans="1:26" ht="12.7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</row>
    <row r="647" spans="1:26" ht="12.7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</row>
    <row r="648" spans="1:26" ht="12.7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</row>
    <row r="649" spans="1:26" ht="12.7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</row>
    <row r="650" spans="1:26" ht="12.7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</row>
    <row r="651" spans="1:26" ht="12.7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</row>
    <row r="652" spans="1:26" ht="12.7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</row>
    <row r="653" spans="1:26" ht="12.7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</row>
    <row r="654" spans="1:26" ht="12.7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</row>
    <row r="655" spans="1:26" ht="12.7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</row>
    <row r="656" spans="1:26" ht="12.7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</row>
    <row r="657" spans="1:26" ht="12.7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</row>
    <row r="658" spans="1:26" ht="12.7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</row>
    <row r="659" spans="1:26" ht="12.7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</row>
    <row r="660" spans="1:26" ht="12.7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</row>
    <row r="661" spans="1:26" ht="12.7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</row>
    <row r="662" spans="1:26" ht="12.7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</row>
    <row r="663" spans="1:26" ht="12.7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</row>
    <row r="664" spans="1:26" ht="12.7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</row>
    <row r="665" spans="1:26" ht="12.7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</row>
    <row r="666" spans="1:26" ht="12.7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</row>
    <row r="667" spans="1:26" ht="12.7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</row>
    <row r="668" spans="1:26" ht="12.7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</row>
    <row r="669" spans="1:26" ht="12.7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</row>
    <row r="670" spans="1:26" ht="12.7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</row>
    <row r="671" spans="1:26" ht="12.7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</row>
    <row r="672" spans="1:26" ht="12.7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</row>
    <row r="673" spans="1:26" ht="12.7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</row>
    <row r="674" spans="1:26" ht="12.7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</row>
    <row r="675" spans="1:26" ht="12.7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</row>
    <row r="676" spans="1:26" ht="12.7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</row>
    <row r="677" spans="1:26" ht="12.7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</row>
    <row r="678" spans="1:26" ht="12.7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</row>
    <row r="679" spans="1:26" ht="12.7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</row>
    <row r="680" spans="1:26" ht="12.7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</row>
    <row r="681" spans="1:26" ht="12.7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</row>
    <row r="682" spans="1:26" ht="12.7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</row>
    <row r="683" spans="1:26" ht="12.7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</row>
    <row r="684" spans="1:26" ht="12.7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</row>
    <row r="685" spans="1:26" ht="12.7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</row>
    <row r="686" spans="1:26" ht="12.7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</row>
    <row r="687" spans="1:26" ht="12.7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</row>
    <row r="688" spans="1:26" ht="12.7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</row>
    <row r="689" spans="1:26" ht="12.7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</row>
    <row r="690" spans="1:26" ht="12.7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</row>
    <row r="691" spans="1:26" ht="12.7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</row>
    <row r="692" spans="1:26" ht="12.7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</row>
    <row r="693" spans="1:26" ht="12.7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</row>
    <row r="694" spans="1:26" ht="12.7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</row>
    <row r="695" spans="1:26" ht="12.7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</row>
    <row r="696" spans="1:26" ht="12.7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</row>
    <row r="697" spans="1:26" ht="12.7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</row>
    <row r="698" spans="1:26" ht="12.7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</row>
    <row r="699" spans="1:26" ht="12.7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</row>
    <row r="700" spans="1:26" ht="12.7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</row>
    <row r="701" spans="1:26" ht="12.7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</row>
    <row r="702" spans="1:26" ht="12.7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</row>
    <row r="703" spans="1:26" ht="12.7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</row>
    <row r="704" spans="1:26" ht="12.7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</row>
    <row r="705" spans="1:26" ht="12.7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</row>
    <row r="706" spans="1:26" ht="12.7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</row>
    <row r="707" spans="1:26" ht="12.7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</row>
    <row r="708" spans="1:26" ht="12.7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</row>
    <row r="709" spans="1:26" ht="12.7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</row>
    <row r="710" spans="1:26" ht="12.7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</row>
    <row r="711" spans="1:26" ht="12.7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</row>
    <row r="712" spans="1:26" ht="12.7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</row>
    <row r="713" spans="1:26" ht="12.7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</row>
    <row r="714" spans="1:26" ht="12.7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</row>
    <row r="715" spans="1:26" ht="12.7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</row>
    <row r="716" spans="1:26" ht="12.7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</row>
    <row r="717" spans="1:26" ht="12.7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</row>
    <row r="718" spans="1:26" ht="12.7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</row>
    <row r="719" spans="1:26" ht="12.7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</row>
    <row r="720" spans="1:26" ht="12.7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</row>
    <row r="721" spans="1:26" ht="12.7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</row>
    <row r="722" spans="1:26" ht="12.7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</row>
    <row r="723" spans="1:26" ht="12.7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</row>
    <row r="724" spans="1:26" ht="12.7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</row>
    <row r="725" spans="1:26" ht="12.7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</row>
    <row r="726" spans="1:26" ht="12.7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</row>
    <row r="727" spans="1:26" ht="12.7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</row>
    <row r="728" spans="1:26" ht="12.7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</row>
    <row r="729" spans="1:26" ht="12.7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</row>
    <row r="730" spans="1:26" ht="12.7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</row>
    <row r="731" spans="1:26" ht="12.7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</row>
    <row r="732" spans="1:26" ht="12.7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</row>
    <row r="733" spans="1:26" ht="12.7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</row>
    <row r="734" spans="1:26" ht="12.7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</row>
    <row r="735" spans="1:26" ht="12.7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</row>
    <row r="736" spans="1:26" ht="12.7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</row>
    <row r="737" spans="1:26" ht="12.7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</row>
    <row r="738" spans="1:26" ht="12.7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</row>
    <row r="739" spans="1:26" ht="12.7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</row>
    <row r="740" spans="1:26" ht="12.7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</row>
    <row r="741" spans="1:26" ht="12.7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</row>
    <row r="742" spans="1:26" ht="12.7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</row>
    <row r="743" spans="1:26" ht="12.7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</row>
    <row r="744" spans="1:26" ht="12.7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</row>
    <row r="745" spans="1:26" ht="12.7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</row>
    <row r="746" spans="1:26" ht="12.7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</row>
    <row r="747" spans="1:26" ht="12.7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</row>
    <row r="748" spans="1:26" ht="12.7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</row>
    <row r="749" spans="1:26" ht="12.7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</row>
    <row r="750" spans="1:26" ht="12.7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</row>
    <row r="751" spans="1:26" ht="12.7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</row>
    <row r="752" spans="1:26" ht="12.7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</row>
    <row r="753" spans="1:26" ht="12.7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</row>
    <row r="754" spans="1:26" ht="12.7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</row>
    <row r="755" spans="1:26" ht="12.7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</row>
    <row r="756" spans="1:26" ht="12.7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</row>
    <row r="757" spans="1:26" ht="12.7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</row>
    <row r="758" spans="1:26" ht="12.7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</row>
    <row r="759" spans="1:26" ht="12.7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</row>
    <row r="760" spans="1:26" ht="12.7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</row>
    <row r="761" spans="1:26" ht="12.7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</row>
    <row r="762" spans="1:26" ht="12.7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</row>
    <row r="763" spans="1:26" ht="12.7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</row>
    <row r="764" spans="1:26" ht="12.7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</row>
    <row r="765" spans="1:26" ht="12.7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</row>
    <row r="766" spans="1:26" ht="12.7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</row>
    <row r="767" spans="1:26" ht="12.7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</row>
    <row r="768" spans="1:26" ht="12.7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</row>
    <row r="769" spans="1:26" ht="12.7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</row>
    <row r="770" spans="1:26" ht="12.7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</row>
    <row r="771" spans="1:26" ht="12.7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</row>
    <row r="772" spans="1:26" ht="12.7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</row>
    <row r="773" spans="1:26" ht="12.7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</row>
    <row r="774" spans="1:26" ht="12.7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</row>
    <row r="775" spans="1:26" ht="12.7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</row>
    <row r="776" spans="1:26" ht="12.7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</row>
    <row r="777" spans="1:26" ht="12.7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</row>
    <row r="778" spans="1:26" ht="12.7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</row>
    <row r="779" spans="1:26" ht="12.7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</row>
    <row r="780" spans="1:26" ht="12.7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</row>
    <row r="781" spans="1:26" ht="12.7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</row>
    <row r="782" spans="1:26" ht="12.7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</row>
    <row r="783" spans="1:26" ht="12.7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</row>
    <row r="784" spans="1:26" ht="12.7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</row>
    <row r="785" spans="1:26" ht="12.7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</row>
    <row r="786" spans="1:26" ht="12.7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</row>
    <row r="787" spans="1:26" ht="12.7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</row>
    <row r="788" spans="1:26" ht="12.7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</row>
    <row r="789" spans="1:26" ht="12.7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</row>
    <row r="790" spans="1:26" ht="12.7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</row>
    <row r="791" spans="1:26" ht="12.7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</row>
    <row r="792" spans="1:26" ht="12.7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</row>
    <row r="793" spans="1:26" ht="12.7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</row>
    <row r="794" spans="1:26" ht="12.7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</row>
    <row r="795" spans="1:26" ht="12.7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</row>
    <row r="796" spans="1:26" ht="12.7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</row>
    <row r="797" spans="1:26" ht="12.7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</row>
    <row r="798" spans="1:26" ht="12.7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</row>
    <row r="799" spans="1:26" ht="12.7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</row>
    <row r="800" spans="1:26" ht="12.7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</row>
    <row r="801" spans="1:26" ht="12.7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</row>
    <row r="802" spans="1:26" ht="12.7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</row>
    <row r="803" spans="1:26" ht="12.7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</row>
    <row r="804" spans="1:26" ht="12.7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</row>
    <row r="805" spans="1:26" ht="12.7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</row>
    <row r="806" spans="1:26" ht="12.7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</row>
    <row r="807" spans="1:26" ht="12.7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</row>
    <row r="808" spans="1:26" ht="12.7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</row>
    <row r="809" spans="1:26" ht="12.7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</row>
    <row r="810" spans="1:26" ht="12.7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</row>
    <row r="811" spans="1:26" ht="12.7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</row>
    <row r="812" spans="1:26" ht="12.7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</row>
    <row r="813" spans="1:26" ht="12.7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</row>
    <row r="814" spans="1:26" ht="12.7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</row>
    <row r="815" spans="1:26" ht="12.7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</row>
    <row r="816" spans="1:26" ht="12.7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</row>
    <row r="817" spans="1:26" ht="12.7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</row>
    <row r="818" spans="1:26" ht="12.7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</row>
    <row r="819" spans="1:26" ht="12.7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</row>
    <row r="820" spans="1:26" ht="12.7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</row>
    <row r="821" spans="1:26" ht="12.7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</row>
    <row r="822" spans="1:26" ht="12.7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</row>
    <row r="823" spans="1:26" ht="12.7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</row>
    <row r="824" spans="1:26" ht="12.7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</row>
    <row r="825" spans="1:26" ht="12.7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</row>
    <row r="826" spans="1:26" ht="12.7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</row>
    <row r="827" spans="1:26" ht="12.7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</row>
    <row r="828" spans="1:26" ht="12.7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</row>
    <row r="829" spans="1:26" ht="12.7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</row>
    <row r="830" spans="1:26" ht="12.7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</row>
    <row r="831" spans="1:26" ht="12.7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</row>
    <row r="832" spans="1:26" ht="12.7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</row>
    <row r="833" spans="1:26" ht="12.7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</row>
    <row r="834" spans="1:26" ht="12.7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</row>
    <row r="835" spans="1:26" ht="12.7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</row>
    <row r="836" spans="1:26" ht="12.7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</row>
    <row r="837" spans="1:26" ht="12.7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</row>
    <row r="838" spans="1:26" ht="12.7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</row>
    <row r="839" spans="1:26" ht="12.7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</row>
    <row r="840" spans="1:26" ht="12.7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</row>
    <row r="841" spans="1:26" ht="12.7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</row>
    <row r="842" spans="1:26" ht="12.7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</row>
    <row r="843" spans="1:26" ht="12.7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</row>
    <row r="844" spans="1:26" ht="12.7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</row>
    <row r="845" spans="1:26" ht="12.7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</row>
    <row r="846" spans="1:26" ht="12.7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</row>
    <row r="847" spans="1:26" ht="12.7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</row>
    <row r="848" spans="1:26" ht="12.7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</row>
    <row r="849" spans="1:26" ht="12.7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</row>
    <row r="850" spans="1:26" ht="12.7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</row>
    <row r="851" spans="1:26" ht="12.7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</row>
    <row r="852" spans="1:26" ht="12.7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</row>
    <row r="853" spans="1:26" ht="12.7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</row>
    <row r="854" spans="1:26" ht="12.7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</row>
    <row r="855" spans="1:26" ht="12.7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</row>
    <row r="856" spans="1:26" ht="12.7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</row>
    <row r="857" spans="1:26" ht="12.7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</row>
    <row r="858" spans="1:26" ht="12.7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</row>
    <row r="859" spans="1:26" ht="12.7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</row>
    <row r="860" spans="1:26" ht="12.7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</row>
    <row r="861" spans="1:26" ht="12.7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</row>
    <row r="862" spans="1:26" ht="12.7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12.7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12.7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12.7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12.7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12.7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ht="12.7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</row>
    <row r="869" spans="1:26" ht="12.7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</row>
    <row r="870" spans="1:26" ht="12.7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</row>
    <row r="871" spans="1:26" ht="12.7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</row>
    <row r="872" spans="1:26" ht="12.7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</row>
    <row r="873" spans="1:26" ht="12.7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</row>
    <row r="874" spans="1:26" ht="12.7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</row>
    <row r="875" spans="1:26" ht="12.7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</row>
    <row r="876" spans="1:26" ht="12.7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</row>
    <row r="877" spans="1:26" ht="12.7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</row>
    <row r="878" spans="1:26" ht="12.7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</row>
    <row r="879" spans="1:26" ht="12.7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</row>
    <row r="880" spans="1:26" ht="12.7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</row>
    <row r="881" spans="1:26" ht="12.7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</row>
    <row r="882" spans="1:26" ht="12.7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</row>
    <row r="883" spans="1:26" ht="12.7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</row>
    <row r="884" spans="1:26" ht="12.7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</row>
    <row r="885" spans="1:26" ht="12.7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</row>
    <row r="886" spans="1:26" ht="12.7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</row>
    <row r="887" spans="1:26" ht="12.7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</row>
    <row r="888" spans="1:26" ht="12.7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</row>
    <row r="889" spans="1:26" ht="12.7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</row>
    <row r="890" spans="1:26" ht="12.7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</row>
    <row r="891" spans="1:26" ht="12.7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</row>
    <row r="892" spans="1:26" ht="12.7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</row>
    <row r="893" spans="1:26" ht="12.7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</row>
    <row r="894" spans="1:26" ht="12.7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</row>
    <row r="895" spans="1:26" ht="12.7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</row>
    <row r="896" spans="1:26" ht="12.7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</row>
    <row r="897" spans="1:26" ht="12.7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</row>
    <row r="898" spans="1:26" ht="12.7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</row>
    <row r="899" spans="1:26" ht="12.7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</row>
    <row r="900" spans="1:26" ht="12.7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</row>
    <row r="901" spans="1:26" ht="12.7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</row>
    <row r="902" spans="1:26" ht="12.7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</row>
    <row r="903" spans="1:26" ht="12.7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</row>
    <row r="904" spans="1:26" ht="12.7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</row>
    <row r="905" spans="1:26" ht="12.7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</row>
    <row r="906" spans="1:26" ht="12.7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</row>
    <row r="907" spans="1:26" ht="12.7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</row>
    <row r="908" spans="1:26" ht="12.7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</row>
    <row r="909" spans="1:26" ht="12.7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</row>
    <row r="910" spans="1:26" ht="12.7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</row>
    <row r="911" spans="1:26" ht="12.7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</row>
    <row r="912" spans="1:26" ht="12.7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</row>
    <row r="913" spans="1:26" ht="12.7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</row>
    <row r="914" spans="1:26" ht="12.7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</row>
    <row r="915" spans="1:26" ht="12.7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</row>
    <row r="916" spans="1:26" ht="12.7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</row>
    <row r="917" spans="1:26" ht="12.7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</row>
    <row r="918" spans="1:26" ht="12.7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</row>
    <row r="919" spans="1:26" ht="12.7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</row>
    <row r="920" spans="1:26" ht="12.7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</row>
    <row r="921" spans="1:26" ht="12.7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</row>
    <row r="922" spans="1:26" ht="12.7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</row>
    <row r="923" spans="1:26" ht="12.7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</row>
    <row r="924" spans="1:26" ht="12.7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</row>
    <row r="925" spans="1:26" ht="12.7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</row>
    <row r="926" spans="1:26" ht="12.7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</row>
    <row r="927" spans="1:26" ht="12.7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</row>
    <row r="928" spans="1:26" ht="12.7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</row>
    <row r="929" spans="1:26" ht="12.7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</row>
    <row r="930" spans="1:26" ht="12.7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</row>
    <row r="931" spans="1:26" ht="12.7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</row>
    <row r="932" spans="1:26" ht="12.7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</row>
    <row r="933" spans="1:26" ht="12.7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</row>
    <row r="934" spans="1:26" ht="12.7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</row>
    <row r="935" spans="1:26" ht="12.7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</row>
    <row r="936" spans="1:26" ht="12.7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</row>
    <row r="937" spans="1:26" ht="12.7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</row>
    <row r="938" spans="1:26" ht="12.7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</row>
    <row r="939" spans="1:26" ht="12.7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</row>
    <row r="940" spans="1:26" ht="12.7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</row>
    <row r="941" spans="1:26" ht="12.7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</row>
    <row r="942" spans="1:26" ht="12.7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</row>
    <row r="943" spans="1:26" ht="12.7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</row>
    <row r="944" spans="1:26" ht="12.7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</row>
    <row r="945" spans="1:26" ht="12.7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</row>
    <row r="946" spans="1:26" ht="12.7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</row>
    <row r="947" spans="1:26" ht="12.7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</row>
    <row r="948" spans="1:26" ht="12.7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</row>
    <row r="949" spans="1:26" ht="12.7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</row>
    <row r="950" spans="1:26" ht="12.7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</row>
    <row r="951" spans="1:26" ht="12.7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</row>
    <row r="952" spans="1:26" ht="12.7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</row>
    <row r="953" spans="1:26" ht="12.7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</row>
    <row r="954" spans="1:26" ht="12.7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</row>
    <row r="955" spans="1:26" ht="12.7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</row>
    <row r="956" spans="1:26" ht="12.7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</row>
    <row r="957" spans="1:26" ht="12.7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</row>
    <row r="958" spans="1:26" ht="12.7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</row>
    <row r="959" spans="1:26" ht="12.7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</row>
    <row r="960" spans="1:26" ht="12.7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</row>
    <row r="961" spans="1:26" ht="12.7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</row>
    <row r="962" spans="1:26" ht="12.7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</row>
    <row r="963" spans="1:26" ht="12.7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</row>
    <row r="964" spans="1:26" ht="12.7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</row>
    <row r="965" spans="1:26" ht="12.7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</row>
    <row r="966" spans="1:26" ht="12.7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</row>
    <row r="967" spans="1:26" ht="12.7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</row>
    <row r="968" spans="1:26" ht="12.7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</row>
    <row r="969" spans="1:26" ht="12.7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</row>
    <row r="970" spans="1:26" ht="12.7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</row>
    <row r="971" spans="1:26" ht="12.7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</row>
    <row r="972" spans="1:26" ht="12.7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</row>
    <row r="973" spans="1:26" ht="12.7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</row>
    <row r="974" spans="1:26" ht="12.7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</row>
    <row r="975" spans="1:26" ht="12.7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</row>
    <row r="976" spans="1:26" ht="12.7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</row>
    <row r="977" spans="1:26" ht="12.7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</row>
    <row r="978" spans="1:26" ht="12.7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</row>
    <row r="979" spans="1:26" ht="12.7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</row>
    <row r="980" spans="1:26" ht="12.7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</row>
    <row r="981" spans="1:26" ht="12.7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</row>
    <row r="982" spans="1:26" ht="12.7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</row>
    <row r="983" spans="1:26" ht="12.7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</row>
    <row r="984" spans="1:26" ht="12.7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</row>
    <row r="985" spans="1:26" ht="12.7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</row>
    <row r="986" spans="1:26" ht="12.7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</row>
    <row r="987" spans="1:26" ht="12.7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</row>
    <row r="988" spans="1:26" ht="12.7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</row>
    <row r="989" spans="1:26" ht="12.7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</row>
    <row r="990" spans="1:26" ht="12.7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</row>
    <row r="991" spans="1:26" ht="12.7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</row>
    <row r="992" spans="1:26" ht="12.7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</row>
    <row r="993" spans="1:26" ht="12.7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</row>
    <row r="994" spans="1:26" ht="12.7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</row>
    <row r="995" spans="1:26" ht="12.7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</row>
    <row r="996" spans="1:26" ht="12.7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</row>
    <row r="997" spans="1:26" ht="12.7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</row>
    <row r="998" spans="1:26" ht="12.7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</row>
    <row r="999" spans="1:26" ht="12.7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</row>
    <row r="1000" spans="1:26" ht="12.75" customHeight="1" x14ac:dyDescent="0.2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</row>
  </sheetData>
  <conditionalFormatting sqref="F11:F13 H13:I17">
    <cfRule type="cellIs" dxfId="12" priority="5" stopIfTrue="1" operator="equal">
      <formula>1</formula>
    </cfRule>
  </conditionalFormatting>
  <conditionalFormatting sqref="F17:F32">
    <cfRule type="cellIs" dxfId="11" priority="4" stopIfTrue="1" operator="equal">
      <formula>1</formula>
    </cfRule>
  </conditionalFormatting>
  <conditionalFormatting sqref="F14:G16">
    <cfRule type="cellIs" dxfId="10" priority="13" stopIfTrue="1" operator="equal">
      <formula>1</formula>
    </cfRule>
  </conditionalFormatting>
  <conditionalFormatting sqref="G13">
    <cfRule type="cellIs" dxfId="9" priority="20" stopIfTrue="1" operator="equal">
      <formula>1</formula>
    </cfRule>
  </conditionalFormatting>
  <conditionalFormatting sqref="H19:I21">
    <cfRule type="cellIs" dxfId="8" priority="2" stopIfTrue="1" operator="equal">
      <formula>1</formula>
    </cfRule>
  </conditionalFormatting>
  <conditionalFormatting sqref="H24:I24">
    <cfRule type="cellIs" dxfId="7" priority="1" stopIfTrue="1" operator="equal">
      <formula>1</formula>
    </cfRule>
  </conditionalFormatting>
  <conditionalFormatting sqref="J13:J196">
    <cfRule type="cellIs" dxfId="6" priority="3" stopIfTrue="1" operator="equal">
      <formula>1</formula>
    </cfRule>
  </conditionalFormatting>
  <hyperlinks>
    <hyperlink ref="A5" location="INDICE!A8" display="VOLVER AL INDICE" xr:uid="{49BCD3BF-7E57-4373-BB66-A77C4863789E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D988"/>
  <sheetViews>
    <sheetView zoomScale="130" zoomScaleNormal="130" workbookViewId="0">
      <pane xSplit="1" ySplit="9" topLeftCell="B212" activePane="bottomRight" state="frozen"/>
      <selection pane="topRight" activeCell="B1" sqref="B1"/>
      <selection pane="bottomLeft" activeCell="A10" sqref="A10"/>
      <selection pane="bottomRight" activeCell="B223" sqref="B223"/>
    </sheetView>
  </sheetViews>
  <sheetFormatPr baseColWidth="10" defaultColWidth="14.42578125" defaultRowHeight="15" customHeight="1" x14ac:dyDescent="0.2"/>
  <cols>
    <col min="1" max="1" width="9.85546875" style="132" customWidth="1"/>
    <col min="2" max="10" width="14.42578125" style="132" customWidth="1"/>
    <col min="11" max="30" width="11.42578125" style="132" customWidth="1"/>
    <col min="31" max="16384" width="14.42578125" style="132"/>
  </cols>
  <sheetData>
    <row r="1" spans="1:30" ht="3" customHeight="1" x14ac:dyDescent="0.2">
      <c r="A1" s="29"/>
      <c r="B1" s="30"/>
      <c r="C1" s="30"/>
      <c r="D1" s="30"/>
      <c r="E1" s="131"/>
      <c r="F1" s="131"/>
      <c r="G1" s="131"/>
      <c r="H1" s="131"/>
      <c r="I1" s="131"/>
      <c r="J1" s="236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</row>
    <row r="2" spans="1:30" ht="11.25" x14ac:dyDescent="0.2">
      <c r="A2" s="45" t="s">
        <v>14</v>
      </c>
      <c r="B2" s="348" t="s">
        <v>221</v>
      </c>
      <c r="C2" s="310"/>
      <c r="D2" s="310"/>
      <c r="E2" s="310"/>
      <c r="F2" s="310"/>
      <c r="G2" s="310"/>
      <c r="H2" s="310"/>
      <c r="I2" s="310"/>
      <c r="J2" s="31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</row>
    <row r="3" spans="1:30" ht="12.75" customHeight="1" x14ac:dyDescent="0.2">
      <c r="A3" s="45" t="s">
        <v>17</v>
      </c>
      <c r="B3" s="348" t="s">
        <v>176</v>
      </c>
      <c r="C3" s="310"/>
      <c r="D3" s="310"/>
      <c r="E3" s="310"/>
      <c r="F3" s="310"/>
      <c r="G3" s="310"/>
      <c r="H3" s="310"/>
      <c r="I3" s="310"/>
      <c r="J3" s="31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</row>
    <row r="4" spans="1:30" ht="3" customHeight="1" x14ac:dyDescent="0.2">
      <c r="A4" s="46"/>
      <c r="B4" s="237"/>
      <c r="C4" s="238"/>
      <c r="D4" s="238"/>
      <c r="E4" s="155"/>
      <c r="F4" s="155"/>
      <c r="G4" s="155"/>
      <c r="H4" s="155"/>
      <c r="I4" s="155"/>
      <c r="J4" s="239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</row>
    <row r="5" spans="1:30" ht="22.5" x14ac:dyDescent="0.2">
      <c r="A5" s="296" t="s">
        <v>185</v>
      </c>
      <c r="B5" s="161"/>
      <c r="C5" s="161"/>
      <c r="D5" s="161"/>
      <c r="E5" s="131"/>
      <c r="F5" s="131"/>
      <c r="G5" s="131"/>
      <c r="H5" s="131"/>
      <c r="I5" s="131"/>
      <c r="J5" s="236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</row>
    <row r="6" spans="1:30" ht="3" customHeight="1" x14ac:dyDescent="0.2">
      <c r="A6" s="47"/>
      <c r="B6" s="161"/>
      <c r="C6" s="161"/>
      <c r="D6" s="161"/>
      <c r="E6" s="131"/>
      <c r="F6" s="131"/>
      <c r="G6" s="131"/>
      <c r="H6" s="131"/>
      <c r="I6" s="131"/>
      <c r="J6" s="236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</row>
    <row r="7" spans="1:30" ht="22.5" x14ac:dyDescent="0.2">
      <c r="A7" s="38" t="s">
        <v>36</v>
      </c>
      <c r="B7" s="240" t="s">
        <v>56</v>
      </c>
      <c r="C7" s="176" t="s">
        <v>56</v>
      </c>
      <c r="D7" s="176" t="s">
        <v>56</v>
      </c>
      <c r="E7" s="176" t="s">
        <v>56</v>
      </c>
      <c r="F7" s="176" t="s">
        <v>56</v>
      </c>
      <c r="G7" s="176" t="s">
        <v>67</v>
      </c>
      <c r="H7" s="176" t="s">
        <v>67</v>
      </c>
      <c r="I7" s="176" t="s">
        <v>56</v>
      </c>
      <c r="J7" s="241" t="s">
        <v>56</v>
      </c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</row>
    <row r="8" spans="1:30" ht="12.75" hidden="1" customHeight="1" x14ac:dyDescent="0.2">
      <c r="A8" s="46"/>
      <c r="B8" s="240"/>
      <c r="C8" s="176"/>
      <c r="D8" s="176"/>
      <c r="E8" s="176"/>
      <c r="F8" s="176"/>
      <c r="G8" s="176"/>
      <c r="H8" s="176"/>
      <c r="I8" s="176"/>
      <c r="J8" s="177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</row>
    <row r="9" spans="1:30" ht="48.75" customHeight="1" x14ac:dyDescent="0.2">
      <c r="A9" s="307" t="s">
        <v>68</v>
      </c>
      <c r="B9" s="257" t="s">
        <v>79</v>
      </c>
      <c r="C9" s="256" t="s">
        <v>80</v>
      </c>
      <c r="D9" s="256" t="s">
        <v>81</v>
      </c>
      <c r="E9" s="256" t="s">
        <v>82</v>
      </c>
      <c r="F9" s="256" t="s">
        <v>83</v>
      </c>
      <c r="G9" s="256" t="s">
        <v>84</v>
      </c>
      <c r="H9" s="256" t="s">
        <v>85</v>
      </c>
      <c r="I9" s="256" t="s">
        <v>86</v>
      </c>
      <c r="J9" s="241" t="s">
        <v>87</v>
      </c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</row>
    <row r="10" spans="1:30" ht="12.75" customHeight="1" x14ac:dyDescent="0.2">
      <c r="A10" s="463">
        <v>2007.01</v>
      </c>
      <c r="B10" s="167">
        <v>25</v>
      </c>
      <c r="C10" s="464"/>
      <c r="D10" s="465">
        <v>11639</v>
      </c>
      <c r="E10" s="465">
        <v>69626</v>
      </c>
      <c r="F10" s="465">
        <v>21146</v>
      </c>
      <c r="G10" s="466">
        <v>37.619999999999997</v>
      </c>
      <c r="H10" s="466">
        <v>30.37</v>
      </c>
      <c r="I10" s="465">
        <v>13102</v>
      </c>
      <c r="J10" s="467">
        <v>1.6139520683865058</v>
      </c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</row>
    <row r="11" spans="1:30" ht="12.75" customHeight="1" x14ac:dyDescent="0.2">
      <c r="A11" s="40">
        <v>2007.02</v>
      </c>
      <c r="B11" s="242">
        <v>25</v>
      </c>
      <c r="C11" s="243"/>
      <c r="D11" s="169">
        <v>11692</v>
      </c>
      <c r="E11" s="169">
        <v>62692</v>
      </c>
      <c r="F11" s="169">
        <v>19601</v>
      </c>
      <c r="G11" s="148">
        <v>41.84</v>
      </c>
      <c r="H11" s="148">
        <v>31.27</v>
      </c>
      <c r="I11" s="169">
        <v>12573</v>
      </c>
      <c r="J11" s="244">
        <v>1.5589755825976299</v>
      </c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30" ht="12.75" customHeight="1" x14ac:dyDescent="0.2">
      <c r="A12" s="40">
        <v>2007.03</v>
      </c>
      <c r="B12" s="242">
        <v>25</v>
      </c>
      <c r="C12" s="243"/>
      <c r="D12" s="169">
        <v>12122</v>
      </c>
      <c r="E12" s="169">
        <v>69471</v>
      </c>
      <c r="F12" s="169">
        <v>19479</v>
      </c>
      <c r="G12" s="148">
        <v>39.18</v>
      </c>
      <c r="H12" s="148">
        <v>28.04</v>
      </c>
      <c r="I12" s="169">
        <v>12728</v>
      </c>
      <c r="J12" s="244">
        <v>1.5304054054054055</v>
      </c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</row>
    <row r="13" spans="1:30" ht="12.75" customHeight="1" x14ac:dyDescent="0.2">
      <c r="A13" s="40">
        <v>2007.04</v>
      </c>
      <c r="B13" s="242">
        <v>25</v>
      </c>
      <c r="C13" s="243"/>
      <c r="D13" s="169">
        <v>11217</v>
      </c>
      <c r="E13" s="169">
        <v>66690</v>
      </c>
      <c r="F13" s="169">
        <v>18231</v>
      </c>
      <c r="G13" s="148">
        <v>37.69</v>
      </c>
      <c r="H13" s="148">
        <v>27.34</v>
      </c>
      <c r="I13" s="169">
        <v>13512</v>
      </c>
      <c r="J13" s="244">
        <v>1.3492451154529308</v>
      </c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30" ht="12.75" customHeight="1" x14ac:dyDescent="0.2">
      <c r="A14" s="40">
        <v>2007.05</v>
      </c>
      <c r="B14" s="242">
        <v>25</v>
      </c>
      <c r="C14" s="243"/>
      <c r="D14" s="169">
        <v>13715</v>
      </c>
      <c r="E14" s="169">
        <v>69688</v>
      </c>
      <c r="F14" s="169">
        <v>22237</v>
      </c>
      <c r="G14" s="148">
        <v>45.1</v>
      </c>
      <c r="H14" s="148">
        <v>31.91</v>
      </c>
      <c r="I14" s="169">
        <v>14378</v>
      </c>
      <c r="J14" s="244">
        <v>1.5465989706496035</v>
      </c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</row>
    <row r="15" spans="1:30" ht="12.75" customHeight="1" x14ac:dyDescent="0.2">
      <c r="A15" s="40">
        <v>2007.06</v>
      </c>
      <c r="B15" s="242">
        <v>25</v>
      </c>
      <c r="C15" s="243"/>
      <c r="D15" s="169">
        <v>12297</v>
      </c>
      <c r="E15" s="169">
        <v>66900</v>
      </c>
      <c r="F15" s="169">
        <v>19312</v>
      </c>
      <c r="G15" s="148">
        <v>41.91</v>
      </c>
      <c r="H15" s="148">
        <v>28.87</v>
      </c>
      <c r="I15" s="169">
        <v>12898</v>
      </c>
      <c r="J15" s="244">
        <v>1.4972864009924018</v>
      </c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</row>
    <row r="16" spans="1:30" ht="12.75" customHeight="1" x14ac:dyDescent="0.2">
      <c r="A16" s="40">
        <v>2007.07</v>
      </c>
      <c r="B16" s="242">
        <v>25</v>
      </c>
      <c r="C16" s="243"/>
      <c r="D16" s="169">
        <v>15914</v>
      </c>
      <c r="E16" s="169">
        <v>68820</v>
      </c>
      <c r="F16" s="169">
        <v>27260</v>
      </c>
      <c r="G16" s="148">
        <v>52.49</v>
      </c>
      <c r="H16" s="148">
        <v>39.61</v>
      </c>
      <c r="I16" s="169">
        <v>16701</v>
      </c>
      <c r="J16" s="244">
        <v>1.6322375905634394</v>
      </c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</row>
    <row r="17" spans="1:30" ht="12.75" customHeight="1" x14ac:dyDescent="0.2">
      <c r="A17" s="40">
        <v>2007.08</v>
      </c>
      <c r="B17" s="242">
        <v>25</v>
      </c>
      <c r="C17" s="243"/>
      <c r="D17" s="169">
        <v>16749</v>
      </c>
      <c r="E17" s="169">
        <v>69843</v>
      </c>
      <c r="F17" s="169">
        <v>28751</v>
      </c>
      <c r="G17" s="148">
        <v>54.03</v>
      </c>
      <c r="H17" s="148">
        <v>41.17</v>
      </c>
      <c r="I17" s="169">
        <v>17896</v>
      </c>
      <c r="J17" s="244">
        <v>1.6065601251676351</v>
      </c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</row>
    <row r="18" spans="1:30" ht="12.75" customHeight="1" x14ac:dyDescent="0.2">
      <c r="A18" s="40">
        <v>2007.09</v>
      </c>
      <c r="B18" s="242">
        <v>25</v>
      </c>
      <c r="C18" s="243"/>
      <c r="D18" s="169">
        <v>17487</v>
      </c>
      <c r="E18" s="169">
        <v>67320</v>
      </c>
      <c r="F18" s="169">
        <v>28062</v>
      </c>
      <c r="G18" s="148">
        <v>58.76</v>
      </c>
      <c r="H18" s="148">
        <v>41.68</v>
      </c>
      <c r="I18" s="169">
        <v>18463</v>
      </c>
      <c r="J18" s="244">
        <v>1.5199046742132913</v>
      </c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</row>
    <row r="19" spans="1:30" ht="12.75" customHeight="1" x14ac:dyDescent="0.2">
      <c r="A19" s="40">
        <v>2007.1</v>
      </c>
      <c r="B19" s="242">
        <v>25</v>
      </c>
      <c r="C19" s="243"/>
      <c r="D19" s="169">
        <v>14288</v>
      </c>
      <c r="E19" s="169">
        <v>69564</v>
      </c>
      <c r="F19" s="169">
        <v>27451</v>
      </c>
      <c r="G19" s="148">
        <v>46.46</v>
      </c>
      <c r="H19" s="148">
        <v>39.46</v>
      </c>
      <c r="I19" s="169">
        <v>17772</v>
      </c>
      <c r="J19" s="244">
        <v>1.5446207517443169</v>
      </c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</row>
    <row r="20" spans="1:30" ht="12.75" customHeight="1" x14ac:dyDescent="0.2">
      <c r="A20" s="40">
        <v>2007.11</v>
      </c>
      <c r="B20" s="242">
        <v>25</v>
      </c>
      <c r="C20" s="243"/>
      <c r="D20" s="169">
        <v>17511</v>
      </c>
      <c r="E20" s="169">
        <v>67230</v>
      </c>
      <c r="F20" s="169">
        <v>28767</v>
      </c>
      <c r="G20" s="148">
        <v>58.02</v>
      </c>
      <c r="H20" s="148">
        <v>42.79</v>
      </c>
      <c r="I20" s="169">
        <v>18901</v>
      </c>
      <c r="J20" s="244">
        <v>1.5219829638643458</v>
      </c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</row>
    <row r="21" spans="1:30" ht="12.75" customHeight="1" x14ac:dyDescent="0.2">
      <c r="A21" s="40">
        <v>2007.12</v>
      </c>
      <c r="B21" s="242">
        <v>25</v>
      </c>
      <c r="C21" s="243"/>
      <c r="D21" s="169">
        <v>14184</v>
      </c>
      <c r="E21" s="169">
        <v>68939</v>
      </c>
      <c r="F21" s="169">
        <v>23320</v>
      </c>
      <c r="G21" s="148">
        <v>46.22</v>
      </c>
      <c r="H21" s="148">
        <v>33.83</v>
      </c>
      <c r="I21" s="169">
        <v>15129</v>
      </c>
      <c r="J21" s="244">
        <v>1.5414105360565802</v>
      </c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</row>
    <row r="22" spans="1:30" ht="12.75" customHeight="1" x14ac:dyDescent="0.2">
      <c r="A22" s="40">
        <f t="shared" ref="A22:A177" si="0">A10+1</f>
        <v>2008.01</v>
      </c>
      <c r="B22" s="242">
        <v>25</v>
      </c>
      <c r="C22" s="245">
        <v>30938</v>
      </c>
      <c r="D22" s="169">
        <v>11774</v>
      </c>
      <c r="E22" s="169">
        <v>68572</v>
      </c>
      <c r="F22" s="169">
        <v>18403</v>
      </c>
      <c r="G22" s="148">
        <v>38.06</v>
      </c>
      <c r="H22" s="148">
        <v>26.84</v>
      </c>
      <c r="I22" s="169">
        <v>12021</v>
      </c>
      <c r="J22" s="244">
        <v>1.5309042508942683</v>
      </c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</row>
    <row r="23" spans="1:30" ht="12.75" customHeight="1" x14ac:dyDescent="0.2">
      <c r="A23" s="40">
        <f t="shared" si="0"/>
        <v>2008.02</v>
      </c>
      <c r="B23" s="242">
        <v>25</v>
      </c>
      <c r="C23" s="169">
        <v>29058</v>
      </c>
      <c r="D23" s="169">
        <v>11565</v>
      </c>
      <c r="E23" s="169">
        <v>64148</v>
      </c>
      <c r="F23" s="169">
        <v>19677</v>
      </c>
      <c r="G23" s="148">
        <v>39.799999999999997</v>
      </c>
      <c r="H23" s="148">
        <v>30.67</v>
      </c>
      <c r="I23" s="169">
        <v>13224</v>
      </c>
      <c r="J23" s="244">
        <v>1.4879764065335752</v>
      </c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</row>
    <row r="24" spans="1:30" ht="12.75" customHeight="1" x14ac:dyDescent="0.2">
      <c r="A24" s="40">
        <f t="shared" si="0"/>
        <v>2008.03</v>
      </c>
      <c r="B24" s="242">
        <v>25</v>
      </c>
      <c r="C24" s="169">
        <v>31062</v>
      </c>
      <c r="D24" s="169">
        <v>11761</v>
      </c>
      <c r="E24" s="169">
        <v>68851</v>
      </c>
      <c r="F24" s="169">
        <v>18272</v>
      </c>
      <c r="G24" s="148">
        <v>37.86</v>
      </c>
      <c r="H24" s="148">
        <v>26.54</v>
      </c>
      <c r="I24" s="169">
        <v>12310</v>
      </c>
      <c r="J24" s="244">
        <v>1.4843216896831843</v>
      </c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</row>
    <row r="25" spans="1:30" ht="12.75" customHeight="1" x14ac:dyDescent="0.2">
      <c r="A25" s="40">
        <f t="shared" si="0"/>
        <v>2008.04</v>
      </c>
      <c r="B25" s="242">
        <v>25</v>
      </c>
      <c r="C25" s="169">
        <v>29730</v>
      </c>
      <c r="D25" s="169">
        <v>11443</v>
      </c>
      <c r="E25" s="169">
        <v>67050</v>
      </c>
      <c r="F25" s="169">
        <v>19091</v>
      </c>
      <c r="G25" s="148">
        <v>38.49</v>
      </c>
      <c r="H25" s="148">
        <v>28.47</v>
      </c>
      <c r="I25" s="169">
        <v>11026</v>
      </c>
      <c r="J25" s="244">
        <v>1.7314529294395067</v>
      </c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</row>
    <row r="26" spans="1:30" ht="12.75" customHeight="1" x14ac:dyDescent="0.2">
      <c r="A26" s="40">
        <f t="shared" si="0"/>
        <v>2008.05</v>
      </c>
      <c r="B26" s="242">
        <v>25</v>
      </c>
      <c r="C26" s="169">
        <v>31620</v>
      </c>
      <c r="D26" s="169">
        <v>13404</v>
      </c>
      <c r="E26" s="169">
        <v>68510</v>
      </c>
      <c r="F26" s="169">
        <v>21225</v>
      </c>
      <c r="G26" s="148">
        <v>42.39</v>
      </c>
      <c r="H26" s="148">
        <v>30.98</v>
      </c>
      <c r="I26" s="169">
        <v>13707</v>
      </c>
      <c r="J26" s="244">
        <v>1.5484788794046838</v>
      </c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</row>
    <row r="27" spans="1:30" ht="12.75" customHeight="1" x14ac:dyDescent="0.2">
      <c r="A27" s="40">
        <f t="shared" si="0"/>
        <v>2008.06</v>
      </c>
      <c r="B27" s="242">
        <v>25</v>
      </c>
      <c r="C27" s="169">
        <v>31080</v>
      </c>
      <c r="D27" s="169">
        <v>10069</v>
      </c>
      <c r="E27" s="169">
        <v>66870</v>
      </c>
      <c r="F27" s="169">
        <v>15889</v>
      </c>
      <c r="G27" s="148">
        <v>32.4</v>
      </c>
      <c r="H27" s="148">
        <v>23.76</v>
      </c>
      <c r="I27" s="169">
        <v>10170</v>
      </c>
      <c r="J27" s="244">
        <v>1.5623402163225173</v>
      </c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</row>
    <row r="28" spans="1:30" ht="12.75" customHeight="1" x14ac:dyDescent="0.2">
      <c r="A28" s="40">
        <f t="shared" si="0"/>
        <v>2008.07</v>
      </c>
      <c r="B28" s="242">
        <v>25</v>
      </c>
      <c r="C28" s="169">
        <v>30287</v>
      </c>
      <c r="D28" s="169">
        <v>12283</v>
      </c>
      <c r="E28" s="169">
        <v>68107</v>
      </c>
      <c r="F28" s="169">
        <v>21048</v>
      </c>
      <c r="G28" s="148">
        <v>40.56</v>
      </c>
      <c r="H28" s="148">
        <v>30.9</v>
      </c>
      <c r="I28" s="169">
        <v>12441</v>
      </c>
      <c r="J28" s="244">
        <v>1.691825415963347</v>
      </c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</row>
    <row r="29" spans="1:30" ht="12.75" customHeight="1" x14ac:dyDescent="0.2">
      <c r="A29" s="40">
        <f t="shared" si="0"/>
        <v>2008.08</v>
      </c>
      <c r="B29" s="242">
        <v>25</v>
      </c>
      <c r="C29" s="169">
        <v>30349</v>
      </c>
      <c r="D29" s="169">
        <v>13762</v>
      </c>
      <c r="E29" s="169">
        <v>68479</v>
      </c>
      <c r="F29" s="169">
        <v>23099</v>
      </c>
      <c r="G29" s="148">
        <v>45.35</v>
      </c>
      <c r="H29" s="148">
        <v>33.729999999999997</v>
      </c>
      <c r="I29" s="169">
        <v>14663</v>
      </c>
      <c r="J29" s="244">
        <v>1.5753256495942167</v>
      </c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</row>
    <row r="30" spans="1:30" ht="12.75" customHeight="1" x14ac:dyDescent="0.2">
      <c r="A30" s="40">
        <f t="shared" si="0"/>
        <v>2008.09</v>
      </c>
      <c r="B30" s="242">
        <v>25</v>
      </c>
      <c r="C30" s="169">
        <v>29370</v>
      </c>
      <c r="D30" s="169">
        <v>12956</v>
      </c>
      <c r="E30" s="169">
        <v>66270</v>
      </c>
      <c r="F30" s="169">
        <v>20734</v>
      </c>
      <c r="G30" s="148">
        <v>44.11</v>
      </c>
      <c r="H30" s="148">
        <v>31.29</v>
      </c>
      <c r="I30" s="169">
        <v>13186</v>
      </c>
      <c r="J30" s="244">
        <v>1.5724252995601395</v>
      </c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</row>
    <row r="31" spans="1:30" ht="12.75" customHeight="1" x14ac:dyDescent="0.2">
      <c r="A31" s="40">
        <f t="shared" si="0"/>
        <v>2008.1</v>
      </c>
      <c r="B31" s="242">
        <v>25</v>
      </c>
      <c r="C31" s="169">
        <v>31682</v>
      </c>
      <c r="D31" s="169">
        <v>15017</v>
      </c>
      <c r="E31" s="169">
        <v>68758</v>
      </c>
      <c r="F31" s="169">
        <v>25108</v>
      </c>
      <c r="G31" s="148">
        <v>47.4</v>
      </c>
      <c r="H31" s="148">
        <v>36.520000000000003</v>
      </c>
      <c r="I31" s="169">
        <v>16166</v>
      </c>
      <c r="J31" s="244">
        <v>1.5531362118025485</v>
      </c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</row>
    <row r="32" spans="1:30" ht="12.75" customHeight="1" x14ac:dyDescent="0.2">
      <c r="A32" s="40">
        <f t="shared" si="0"/>
        <v>2008.11</v>
      </c>
      <c r="B32" s="242">
        <v>25</v>
      </c>
      <c r="C32" s="169">
        <v>30180</v>
      </c>
      <c r="D32" s="169">
        <v>12156</v>
      </c>
      <c r="E32" s="169">
        <v>66720</v>
      </c>
      <c r="F32" s="169">
        <v>20265</v>
      </c>
      <c r="G32" s="148">
        <v>40.28</v>
      </c>
      <c r="H32" s="148">
        <v>30.37</v>
      </c>
      <c r="I32" s="169">
        <v>12484</v>
      </c>
      <c r="J32" s="244">
        <v>1.6232777955783402</v>
      </c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</row>
    <row r="33" spans="1:30" ht="12.75" customHeight="1" x14ac:dyDescent="0.2">
      <c r="A33" s="40">
        <f t="shared" si="0"/>
        <v>2008.12</v>
      </c>
      <c r="B33" s="242">
        <v>25</v>
      </c>
      <c r="C33" s="169">
        <v>31372</v>
      </c>
      <c r="D33" s="169">
        <v>8986</v>
      </c>
      <c r="E33" s="169">
        <v>69905</v>
      </c>
      <c r="F33" s="169">
        <v>15217</v>
      </c>
      <c r="G33" s="148">
        <v>28.64</v>
      </c>
      <c r="H33" s="148">
        <v>21.77</v>
      </c>
      <c r="I33" s="169">
        <v>9420</v>
      </c>
      <c r="J33" s="244">
        <v>1.6153927813163482</v>
      </c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</row>
    <row r="34" spans="1:30" ht="12.75" customHeight="1" x14ac:dyDescent="0.2">
      <c r="A34" s="40">
        <f t="shared" si="0"/>
        <v>2009.01</v>
      </c>
      <c r="B34" s="242">
        <v>24</v>
      </c>
      <c r="C34" s="169">
        <v>29815</v>
      </c>
      <c r="D34" s="169">
        <v>7508</v>
      </c>
      <c r="E34" s="169">
        <v>67630</v>
      </c>
      <c r="F34" s="169">
        <v>12602</v>
      </c>
      <c r="G34" s="246">
        <v>25.18</v>
      </c>
      <c r="H34" s="246">
        <v>18.63</v>
      </c>
      <c r="I34" s="169">
        <v>9217</v>
      </c>
      <c r="J34" s="247">
        <v>1.3672561571010089</v>
      </c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</row>
    <row r="35" spans="1:30" ht="12.75" customHeight="1" x14ac:dyDescent="0.2">
      <c r="A35" s="40">
        <f t="shared" si="0"/>
        <v>2009.02</v>
      </c>
      <c r="B35" s="242">
        <v>24</v>
      </c>
      <c r="C35" s="169">
        <v>27720</v>
      </c>
      <c r="D35" s="169">
        <v>9116</v>
      </c>
      <c r="E35" s="169">
        <v>61432</v>
      </c>
      <c r="F35" s="169">
        <v>14284</v>
      </c>
      <c r="G35" s="246">
        <v>32.89</v>
      </c>
      <c r="H35" s="246">
        <v>23.25</v>
      </c>
      <c r="I35" s="169">
        <v>10269</v>
      </c>
      <c r="J35" s="247">
        <v>1.3909825688966793</v>
      </c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</row>
    <row r="36" spans="1:30" ht="12.75" customHeight="1" x14ac:dyDescent="0.2">
      <c r="A36" s="40">
        <f t="shared" si="0"/>
        <v>2009.03</v>
      </c>
      <c r="B36" s="242">
        <v>24</v>
      </c>
      <c r="C36" s="169">
        <v>31341</v>
      </c>
      <c r="D36" s="169">
        <v>9967</v>
      </c>
      <c r="E36" s="169">
        <v>68789</v>
      </c>
      <c r="F36" s="169">
        <v>14359</v>
      </c>
      <c r="G36" s="246">
        <v>31.8</v>
      </c>
      <c r="H36" s="246">
        <v>20.87</v>
      </c>
      <c r="I36" s="169">
        <v>11503</v>
      </c>
      <c r="J36" s="247">
        <v>1.248283056593932</v>
      </c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</row>
    <row r="37" spans="1:30" ht="12.75" customHeight="1" x14ac:dyDescent="0.2">
      <c r="A37" s="40">
        <f t="shared" si="0"/>
        <v>2009.04</v>
      </c>
      <c r="B37" s="242">
        <v>24</v>
      </c>
      <c r="C37" s="169">
        <v>29700</v>
      </c>
      <c r="D37" s="169">
        <v>9741</v>
      </c>
      <c r="E37" s="169">
        <v>64950</v>
      </c>
      <c r="F37" s="169">
        <v>14470</v>
      </c>
      <c r="G37" s="246">
        <v>32.799999999999997</v>
      </c>
      <c r="H37" s="246">
        <v>22.28</v>
      </c>
      <c r="I37" s="169">
        <v>11328</v>
      </c>
      <c r="J37" s="247">
        <v>1.2773658192090396</v>
      </c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</row>
    <row r="38" spans="1:30" ht="12.75" customHeight="1" x14ac:dyDescent="0.2">
      <c r="A38" s="40">
        <f t="shared" si="0"/>
        <v>2009.05</v>
      </c>
      <c r="B38" s="242">
        <v>24</v>
      </c>
      <c r="C38" s="169">
        <v>30442</v>
      </c>
      <c r="D38" s="169">
        <v>10885</v>
      </c>
      <c r="E38" s="169">
        <v>67828</v>
      </c>
      <c r="F38" s="169">
        <v>16974</v>
      </c>
      <c r="G38" s="246">
        <v>35.76</v>
      </c>
      <c r="H38" s="246">
        <v>25.03</v>
      </c>
      <c r="I38" s="169">
        <v>12953</v>
      </c>
      <c r="J38" s="247">
        <v>1.3104300162124605</v>
      </c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</row>
    <row r="39" spans="1:30" ht="12.75" customHeight="1" x14ac:dyDescent="0.2">
      <c r="A39" s="40">
        <f t="shared" si="0"/>
        <v>2009.06</v>
      </c>
      <c r="B39" s="242">
        <v>24</v>
      </c>
      <c r="C39" s="169">
        <v>29250</v>
      </c>
      <c r="D39" s="169">
        <v>10548</v>
      </c>
      <c r="E39" s="169">
        <v>65130</v>
      </c>
      <c r="F39" s="169">
        <v>15304</v>
      </c>
      <c r="G39" s="246">
        <v>36.06</v>
      </c>
      <c r="H39" s="246">
        <v>23.5</v>
      </c>
      <c r="I39" s="169">
        <v>12078</v>
      </c>
      <c r="J39" s="247">
        <v>1.267097201523431</v>
      </c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</row>
    <row r="40" spans="1:30" ht="12.75" customHeight="1" x14ac:dyDescent="0.2">
      <c r="A40" s="40">
        <f t="shared" si="0"/>
        <v>2009.07</v>
      </c>
      <c r="B40" s="242">
        <v>24</v>
      </c>
      <c r="C40" s="169">
        <v>30442</v>
      </c>
      <c r="D40" s="169">
        <v>8290</v>
      </c>
      <c r="E40" s="169">
        <v>67828</v>
      </c>
      <c r="F40" s="169">
        <v>12422</v>
      </c>
      <c r="G40" s="246">
        <v>27.23</v>
      </c>
      <c r="H40" s="246">
        <v>18.309999999999999</v>
      </c>
      <c r="I40" s="169">
        <v>9819</v>
      </c>
      <c r="J40" s="247">
        <v>1.2650982788471332</v>
      </c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</row>
    <row r="41" spans="1:30" ht="12.75" customHeight="1" x14ac:dyDescent="0.2">
      <c r="A41" s="40">
        <f t="shared" si="0"/>
        <v>2009.08</v>
      </c>
      <c r="B41" s="242">
        <v>24</v>
      </c>
      <c r="C41" s="169">
        <v>31155</v>
      </c>
      <c r="D41" s="169">
        <v>10858</v>
      </c>
      <c r="E41" s="169">
        <v>67890</v>
      </c>
      <c r="F41" s="169">
        <v>16441</v>
      </c>
      <c r="G41" s="246">
        <v>34.85</v>
      </c>
      <c r="H41" s="246">
        <v>24.22</v>
      </c>
      <c r="I41" s="169">
        <v>12862</v>
      </c>
      <c r="J41" s="247">
        <v>1.2782615456383144</v>
      </c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</row>
    <row r="42" spans="1:30" ht="12.75" customHeight="1" x14ac:dyDescent="0.2">
      <c r="A42" s="40">
        <f t="shared" si="0"/>
        <v>2009.09</v>
      </c>
      <c r="B42" s="242">
        <v>24</v>
      </c>
      <c r="C42" s="169">
        <v>28590</v>
      </c>
      <c r="D42" s="169">
        <v>10344</v>
      </c>
      <c r="E42" s="169">
        <v>66000</v>
      </c>
      <c r="F42" s="169">
        <v>14944</v>
      </c>
      <c r="G42" s="246">
        <v>36.18</v>
      </c>
      <c r="H42" s="246">
        <v>22.64</v>
      </c>
      <c r="I42" s="169">
        <v>12061</v>
      </c>
      <c r="J42" s="247">
        <v>1.2390349058950336</v>
      </c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</row>
    <row r="43" spans="1:30" ht="12.75" customHeight="1" x14ac:dyDescent="0.2">
      <c r="A43" s="40">
        <f t="shared" si="0"/>
        <v>2009.1</v>
      </c>
      <c r="B43" s="242">
        <v>24</v>
      </c>
      <c r="C43" s="169">
        <v>30535</v>
      </c>
      <c r="D43" s="169">
        <v>13552</v>
      </c>
      <c r="E43" s="169">
        <v>68479</v>
      </c>
      <c r="F43" s="169">
        <v>21394</v>
      </c>
      <c r="G43" s="246">
        <v>44.38</v>
      </c>
      <c r="H43" s="246">
        <v>31.24</v>
      </c>
      <c r="I43" s="169">
        <v>15994</v>
      </c>
      <c r="J43" s="247">
        <v>1.3376266099787419</v>
      </c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</row>
    <row r="44" spans="1:30" ht="12.75" customHeight="1" x14ac:dyDescent="0.2">
      <c r="A44" s="40">
        <f t="shared" si="0"/>
        <v>2009.11</v>
      </c>
      <c r="B44" s="242">
        <v>24</v>
      </c>
      <c r="C44" s="169">
        <v>29970</v>
      </c>
      <c r="D44" s="169">
        <v>11539</v>
      </c>
      <c r="E44" s="169">
        <v>67470</v>
      </c>
      <c r="F44" s="169">
        <v>17457</v>
      </c>
      <c r="G44" s="246">
        <v>38.5</v>
      </c>
      <c r="H44" s="246">
        <v>25.87</v>
      </c>
      <c r="I44" s="169">
        <v>13624</v>
      </c>
      <c r="J44" s="247">
        <v>1.2813417498532003</v>
      </c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</row>
    <row r="45" spans="1:30" ht="12.75" customHeight="1" x14ac:dyDescent="0.2">
      <c r="A45" s="40">
        <f t="shared" si="0"/>
        <v>2009.12</v>
      </c>
      <c r="B45" s="242">
        <v>24</v>
      </c>
      <c r="C45" s="169">
        <v>29217</v>
      </c>
      <c r="D45" s="169">
        <v>7722</v>
      </c>
      <c r="E45" s="169">
        <v>67340</v>
      </c>
      <c r="F45" s="169">
        <v>11965</v>
      </c>
      <c r="G45" s="246">
        <v>26.43</v>
      </c>
      <c r="H45" s="246">
        <v>17.77</v>
      </c>
      <c r="I45" s="169">
        <v>9214</v>
      </c>
      <c r="J45" s="247">
        <v>1.2985673974386802</v>
      </c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</row>
    <row r="46" spans="1:30" ht="12.75" customHeight="1" x14ac:dyDescent="0.2">
      <c r="A46" s="40">
        <f t="shared" si="0"/>
        <v>2010.01</v>
      </c>
      <c r="B46" s="242">
        <v>22</v>
      </c>
      <c r="C46" s="169">
        <v>29425</v>
      </c>
      <c r="D46" s="169">
        <v>6863</v>
      </c>
      <c r="E46" s="169">
        <v>64667</v>
      </c>
      <c r="F46" s="169">
        <v>11110</v>
      </c>
      <c r="G46" s="246">
        <v>23.32</v>
      </c>
      <c r="H46" s="246">
        <v>17.18</v>
      </c>
      <c r="I46" s="169">
        <v>8747</v>
      </c>
      <c r="J46" s="247">
        <v>1.2701497656339316</v>
      </c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</row>
    <row r="47" spans="1:30" ht="12.75" customHeight="1" x14ac:dyDescent="0.2">
      <c r="A47" s="40">
        <f t="shared" si="0"/>
        <v>2010.02</v>
      </c>
      <c r="B47" s="242">
        <v>23</v>
      </c>
      <c r="C47" s="169">
        <v>27468</v>
      </c>
      <c r="D47" s="169">
        <v>7002</v>
      </c>
      <c r="E47" s="169">
        <v>61404</v>
      </c>
      <c r="F47" s="169">
        <v>11060</v>
      </c>
      <c r="G47" s="246">
        <v>25.49</v>
      </c>
      <c r="H47" s="246">
        <v>18.010000000000002</v>
      </c>
      <c r="I47" s="169">
        <v>8370</v>
      </c>
      <c r="J47" s="247">
        <v>1.3213859020310634</v>
      </c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</row>
    <row r="48" spans="1:30" ht="12.75" customHeight="1" x14ac:dyDescent="0.2">
      <c r="A48" s="40">
        <f t="shared" si="0"/>
        <v>2010.03</v>
      </c>
      <c r="B48" s="242">
        <v>23</v>
      </c>
      <c r="C48" s="169">
        <v>29977</v>
      </c>
      <c r="D48" s="169">
        <v>7367</v>
      </c>
      <c r="E48" s="169">
        <v>68634</v>
      </c>
      <c r="F48" s="169">
        <v>10949</v>
      </c>
      <c r="G48" s="246">
        <v>24.58</v>
      </c>
      <c r="H48" s="246">
        <v>15.95</v>
      </c>
      <c r="I48" s="169">
        <v>8341</v>
      </c>
      <c r="J48" s="247">
        <v>1.3126723414458699</v>
      </c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</row>
    <row r="49" spans="1:30" ht="12.75" customHeight="1" x14ac:dyDescent="0.2">
      <c r="A49" s="40">
        <f t="shared" si="0"/>
        <v>2010.04</v>
      </c>
      <c r="B49" s="242">
        <v>23</v>
      </c>
      <c r="C49" s="169">
        <v>29370</v>
      </c>
      <c r="D49" s="169">
        <v>8326</v>
      </c>
      <c r="E49" s="169">
        <v>66030</v>
      </c>
      <c r="F49" s="169">
        <v>12720</v>
      </c>
      <c r="G49" s="246">
        <v>28.35</v>
      </c>
      <c r="H49" s="246">
        <v>19.260000000000002</v>
      </c>
      <c r="I49" s="169">
        <v>9769</v>
      </c>
      <c r="J49" s="247">
        <v>1.3020780018425633</v>
      </c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</row>
    <row r="50" spans="1:30" ht="12.75" customHeight="1" x14ac:dyDescent="0.2">
      <c r="A50" s="40">
        <f t="shared" si="0"/>
        <v>2010.05</v>
      </c>
      <c r="B50" s="242">
        <v>23</v>
      </c>
      <c r="C50" s="169">
        <v>30473</v>
      </c>
      <c r="D50" s="169">
        <v>9236</v>
      </c>
      <c r="E50" s="169">
        <v>68169</v>
      </c>
      <c r="F50" s="169">
        <v>14178</v>
      </c>
      <c r="G50" s="246">
        <v>30.31</v>
      </c>
      <c r="H50" s="246">
        <v>20.8</v>
      </c>
      <c r="I50" s="169">
        <v>10779</v>
      </c>
      <c r="J50" s="247">
        <v>1.3153353743389924</v>
      </c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</row>
    <row r="51" spans="1:30" ht="12.75" customHeight="1" x14ac:dyDescent="0.2">
      <c r="A51" s="40">
        <f t="shared" si="0"/>
        <v>2010.06</v>
      </c>
      <c r="B51" s="242">
        <v>23</v>
      </c>
      <c r="C51" s="169">
        <v>29430</v>
      </c>
      <c r="D51" s="169">
        <v>8702</v>
      </c>
      <c r="E51" s="169">
        <v>65790</v>
      </c>
      <c r="F51" s="169">
        <v>13549</v>
      </c>
      <c r="G51" s="246">
        <v>29.57</v>
      </c>
      <c r="H51" s="246">
        <v>20.59</v>
      </c>
      <c r="I51" s="169">
        <v>9542</v>
      </c>
      <c r="J51" s="247">
        <v>1.419932928107315</v>
      </c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</row>
    <row r="52" spans="1:30" ht="12.75" customHeight="1" x14ac:dyDescent="0.2">
      <c r="A52" s="40">
        <f t="shared" si="0"/>
        <v>2010.07</v>
      </c>
      <c r="B52" s="242">
        <v>23</v>
      </c>
      <c r="C52" s="169">
        <v>30411</v>
      </c>
      <c r="D52" s="169">
        <v>9373</v>
      </c>
      <c r="E52" s="169">
        <v>67983</v>
      </c>
      <c r="F52" s="169">
        <v>16021</v>
      </c>
      <c r="G52" s="246">
        <v>30.82</v>
      </c>
      <c r="H52" s="246">
        <v>23.57</v>
      </c>
      <c r="I52" s="169">
        <v>10706</v>
      </c>
      <c r="J52" s="247">
        <v>1.4964505884550718</v>
      </c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</row>
    <row r="53" spans="1:30" ht="12.75" customHeight="1" x14ac:dyDescent="0.2">
      <c r="A53" s="40">
        <f t="shared" si="0"/>
        <v>2010.08</v>
      </c>
      <c r="B53" s="242">
        <v>23</v>
      </c>
      <c r="C53" s="169">
        <v>29636</v>
      </c>
      <c r="D53" s="169">
        <v>9185</v>
      </c>
      <c r="E53" s="169">
        <v>68851</v>
      </c>
      <c r="F53" s="169">
        <v>14389</v>
      </c>
      <c r="G53" s="246">
        <v>30.99</v>
      </c>
      <c r="H53" s="246">
        <v>20.9</v>
      </c>
      <c r="I53" s="169">
        <v>10623</v>
      </c>
      <c r="J53" s="247">
        <v>1.3545137908312153</v>
      </c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</row>
    <row r="54" spans="1:30" ht="12.75" customHeight="1" x14ac:dyDescent="0.2">
      <c r="A54" s="40">
        <f t="shared" si="0"/>
        <v>2010.09</v>
      </c>
      <c r="B54" s="242">
        <v>23</v>
      </c>
      <c r="C54" s="169">
        <v>28920</v>
      </c>
      <c r="D54" s="169">
        <v>9997</v>
      </c>
      <c r="E54" s="169">
        <v>64830</v>
      </c>
      <c r="F54" s="169">
        <v>16123</v>
      </c>
      <c r="G54" s="246">
        <v>34.57</v>
      </c>
      <c r="H54" s="246">
        <v>24.87</v>
      </c>
      <c r="I54" s="169">
        <v>11461</v>
      </c>
      <c r="J54" s="247">
        <v>1.4067707878893638</v>
      </c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</row>
    <row r="55" spans="1:30" ht="12.75" customHeight="1" x14ac:dyDescent="0.2">
      <c r="A55" s="40">
        <f t="shared" si="0"/>
        <v>2010.1</v>
      </c>
      <c r="B55" s="242">
        <v>23</v>
      </c>
      <c r="C55" s="169">
        <v>30628</v>
      </c>
      <c r="D55" s="169">
        <v>10426</v>
      </c>
      <c r="E55" s="169">
        <v>68076</v>
      </c>
      <c r="F55" s="169">
        <v>17548</v>
      </c>
      <c r="G55" s="246">
        <v>34.04</v>
      </c>
      <c r="H55" s="246">
        <v>25.78</v>
      </c>
      <c r="I55" s="169">
        <v>12626</v>
      </c>
      <c r="J55" s="247">
        <v>1.3898305084745763</v>
      </c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</row>
    <row r="56" spans="1:30" ht="12.75" customHeight="1" x14ac:dyDescent="0.2">
      <c r="A56" s="40">
        <f t="shared" si="0"/>
        <v>2010.11</v>
      </c>
      <c r="B56" s="242">
        <v>23</v>
      </c>
      <c r="C56" s="169">
        <v>27840</v>
      </c>
      <c r="D56" s="169">
        <v>9398</v>
      </c>
      <c r="E56" s="169">
        <v>64470</v>
      </c>
      <c r="F56" s="169">
        <v>14739</v>
      </c>
      <c r="G56" s="246">
        <v>33.76</v>
      </c>
      <c r="H56" s="246">
        <v>22.86</v>
      </c>
      <c r="I56" s="169">
        <v>11068</v>
      </c>
      <c r="J56" s="247">
        <v>1.3316769063968197</v>
      </c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</row>
    <row r="57" spans="1:30" ht="12.75" customHeight="1" x14ac:dyDescent="0.2">
      <c r="A57" s="40">
        <f t="shared" si="0"/>
        <v>2010.12</v>
      </c>
      <c r="B57" s="242">
        <v>23</v>
      </c>
      <c r="C57" s="169">
        <v>29481</v>
      </c>
      <c r="D57" s="169">
        <v>7512</v>
      </c>
      <c r="E57" s="169">
        <v>67642</v>
      </c>
      <c r="F57" s="169">
        <v>12417</v>
      </c>
      <c r="G57" s="246">
        <v>25.48</v>
      </c>
      <c r="H57" s="246">
        <v>18.36</v>
      </c>
      <c r="I57" s="169">
        <v>9358</v>
      </c>
      <c r="J57" s="247">
        <v>1.3268860867706775</v>
      </c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1:30" ht="12.75" customHeight="1" x14ac:dyDescent="0.2">
      <c r="A58" s="40">
        <f t="shared" si="0"/>
        <v>2011.01</v>
      </c>
      <c r="B58" s="242">
        <v>22</v>
      </c>
      <c r="C58" s="169">
        <v>29016</v>
      </c>
      <c r="D58" s="169">
        <v>7543</v>
      </c>
      <c r="E58" s="169">
        <v>66960</v>
      </c>
      <c r="F58" s="169">
        <v>12143</v>
      </c>
      <c r="G58" s="246">
        <v>26</v>
      </c>
      <c r="H58" s="246">
        <v>18.13</v>
      </c>
      <c r="I58" s="169">
        <v>9508</v>
      </c>
      <c r="J58" s="247">
        <v>1.2771350441733278</v>
      </c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</row>
    <row r="59" spans="1:30" ht="12.75" customHeight="1" x14ac:dyDescent="0.2">
      <c r="A59" s="40">
        <f t="shared" si="0"/>
        <v>2011.02</v>
      </c>
      <c r="B59" s="242">
        <v>22</v>
      </c>
      <c r="C59" s="169">
        <v>26208</v>
      </c>
      <c r="D59" s="169">
        <v>8545</v>
      </c>
      <c r="E59" s="169">
        <v>60480</v>
      </c>
      <c r="F59" s="169">
        <v>13318</v>
      </c>
      <c r="G59" s="246">
        <v>32.6</v>
      </c>
      <c r="H59" s="246">
        <v>22.02</v>
      </c>
      <c r="I59" s="169">
        <v>10290</v>
      </c>
      <c r="J59" s="247">
        <v>1.2942662779397474</v>
      </c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</row>
    <row r="60" spans="1:30" ht="12.75" customHeight="1" x14ac:dyDescent="0.2">
      <c r="A60" s="40">
        <f t="shared" si="0"/>
        <v>2011.03</v>
      </c>
      <c r="B60" s="242">
        <v>22</v>
      </c>
      <c r="C60" s="169">
        <v>29016</v>
      </c>
      <c r="D60" s="169">
        <v>10019</v>
      </c>
      <c r="E60" s="169">
        <v>67053</v>
      </c>
      <c r="F60" s="169">
        <v>15841</v>
      </c>
      <c r="G60" s="246">
        <v>34.53</v>
      </c>
      <c r="H60" s="246">
        <v>23.62</v>
      </c>
      <c r="I60" s="169">
        <v>12020</v>
      </c>
      <c r="J60" s="247">
        <v>1.3178868552412646</v>
      </c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</row>
    <row r="61" spans="1:30" ht="12.75" customHeight="1" x14ac:dyDescent="0.2">
      <c r="A61" s="40">
        <f t="shared" si="0"/>
        <v>2011.04</v>
      </c>
      <c r="B61" s="242">
        <v>22</v>
      </c>
      <c r="C61" s="169">
        <v>28080</v>
      </c>
      <c r="D61" s="169">
        <v>10712</v>
      </c>
      <c r="E61" s="169">
        <v>64890</v>
      </c>
      <c r="F61" s="169">
        <v>16599</v>
      </c>
      <c r="G61" s="246">
        <v>38.15</v>
      </c>
      <c r="H61" s="246">
        <v>25.58</v>
      </c>
      <c r="I61" s="169">
        <v>12826</v>
      </c>
      <c r="J61" s="247">
        <v>1.2941680960548885</v>
      </c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</row>
    <row r="62" spans="1:30" ht="12.75" customHeight="1" x14ac:dyDescent="0.2">
      <c r="A62" s="40">
        <f t="shared" si="0"/>
        <v>2011.05</v>
      </c>
      <c r="B62" s="242">
        <v>22</v>
      </c>
      <c r="C62" s="169">
        <v>29016</v>
      </c>
      <c r="D62" s="169">
        <v>11246</v>
      </c>
      <c r="E62" s="169">
        <v>67053</v>
      </c>
      <c r="F62" s="169">
        <v>16352</v>
      </c>
      <c r="G62" s="246">
        <v>38.76</v>
      </c>
      <c r="H62" s="246">
        <v>24.39</v>
      </c>
      <c r="I62" s="169">
        <v>13513</v>
      </c>
      <c r="J62" s="247">
        <v>1.2100939835713758</v>
      </c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</row>
    <row r="63" spans="1:30" ht="12.75" customHeight="1" x14ac:dyDescent="0.2">
      <c r="A63" s="40">
        <f t="shared" si="0"/>
        <v>2011.06</v>
      </c>
      <c r="B63" s="242">
        <v>22</v>
      </c>
      <c r="C63" s="169">
        <v>28080</v>
      </c>
      <c r="D63" s="169">
        <v>11863</v>
      </c>
      <c r="E63" s="169">
        <v>64890</v>
      </c>
      <c r="F63" s="169">
        <v>17653</v>
      </c>
      <c r="G63" s="246">
        <v>42.25</v>
      </c>
      <c r="H63" s="246">
        <v>27.2</v>
      </c>
      <c r="I63" s="169">
        <v>13964</v>
      </c>
      <c r="J63" s="247">
        <v>1.2641793182469208</v>
      </c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</row>
    <row r="64" spans="1:30" ht="12.75" customHeight="1" x14ac:dyDescent="0.2">
      <c r="A64" s="40">
        <f t="shared" si="0"/>
        <v>2011.07</v>
      </c>
      <c r="B64" s="242">
        <v>22</v>
      </c>
      <c r="C64" s="169">
        <v>29016</v>
      </c>
      <c r="D64" s="169">
        <v>13847</v>
      </c>
      <c r="E64" s="169">
        <v>67053</v>
      </c>
      <c r="F64" s="169">
        <v>22190</v>
      </c>
      <c r="G64" s="246">
        <v>47.72</v>
      </c>
      <c r="H64" s="246">
        <v>33.090000000000003</v>
      </c>
      <c r="I64" s="169">
        <v>16491</v>
      </c>
      <c r="J64" s="247">
        <v>1.34558243890607</v>
      </c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</row>
    <row r="65" spans="1:30" ht="12.75" customHeight="1" x14ac:dyDescent="0.2">
      <c r="A65" s="40">
        <f t="shared" si="0"/>
        <v>2011.08</v>
      </c>
      <c r="B65" s="242">
        <v>22</v>
      </c>
      <c r="C65" s="169">
        <v>29016</v>
      </c>
      <c r="D65" s="169">
        <v>11138</v>
      </c>
      <c r="E65" s="169">
        <v>67053</v>
      </c>
      <c r="F65" s="169">
        <v>17894</v>
      </c>
      <c r="G65" s="246">
        <v>38.39</v>
      </c>
      <c r="H65" s="246">
        <v>26.69</v>
      </c>
      <c r="I65" s="169">
        <v>13609</v>
      </c>
      <c r="J65" s="247">
        <v>1.3148651627599384</v>
      </c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</row>
    <row r="66" spans="1:30" ht="12.75" customHeight="1" x14ac:dyDescent="0.2">
      <c r="A66" s="40">
        <f t="shared" si="0"/>
        <v>2011.09</v>
      </c>
      <c r="B66" s="242">
        <v>22</v>
      </c>
      <c r="C66" s="169">
        <v>28140</v>
      </c>
      <c r="D66" s="169">
        <v>12403</v>
      </c>
      <c r="E66" s="169">
        <v>65220</v>
      </c>
      <c r="F66" s="169">
        <v>19121</v>
      </c>
      <c r="G66" s="246">
        <v>44.08</v>
      </c>
      <c r="H66" s="246">
        <v>29.32</v>
      </c>
      <c r="I66" s="169">
        <v>14712</v>
      </c>
      <c r="J66" s="247">
        <v>1.2996873300706906</v>
      </c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</row>
    <row r="67" spans="1:30" ht="12.75" customHeight="1" x14ac:dyDescent="0.2">
      <c r="A67" s="40">
        <f t="shared" si="0"/>
        <v>2011.1</v>
      </c>
      <c r="B67" s="242">
        <v>22</v>
      </c>
      <c r="C67" s="169">
        <v>29357</v>
      </c>
      <c r="D67" s="169">
        <v>11914</v>
      </c>
      <c r="E67" s="169">
        <v>67363</v>
      </c>
      <c r="F67" s="169">
        <v>18146</v>
      </c>
      <c r="G67" s="246">
        <v>40.58</v>
      </c>
      <c r="H67" s="246">
        <v>26.94</v>
      </c>
      <c r="I67" s="169">
        <v>14279</v>
      </c>
      <c r="J67" s="247">
        <v>1.2708172841235381</v>
      </c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</row>
    <row r="68" spans="1:30" ht="12.75" customHeight="1" x14ac:dyDescent="0.2">
      <c r="A68" s="40">
        <f t="shared" si="0"/>
        <v>2011.11</v>
      </c>
      <c r="B68" s="242">
        <v>22</v>
      </c>
      <c r="C68" s="169">
        <v>28080</v>
      </c>
      <c r="D68" s="169">
        <v>11546</v>
      </c>
      <c r="E68" s="169">
        <v>64890</v>
      </c>
      <c r="F68" s="169">
        <v>17547</v>
      </c>
      <c r="G68" s="246">
        <v>41.12</v>
      </c>
      <c r="H68" s="246">
        <v>27.04</v>
      </c>
      <c r="I68" s="169">
        <v>13829</v>
      </c>
      <c r="J68" s="247">
        <v>1.2688553040711548</v>
      </c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</row>
    <row r="69" spans="1:30" ht="12.75" customHeight="1" x14ac:dyDescent="0.2">
      <c r="A69" s="40">
        <f t="shared" si="0"/>
        <v>2011.12</v>
      </c>
      <c r="B69" s="242">
        <v>22</v>
      </c>
      <c r="C69" s="169">
        <v>29357</v>
      </c>
      <c r="D69" s="169">
        <v>10413</v>
      </c>
      <c r="E69" s="169">
        <v>66929</v>
      </c>
      <c r="F69" s="169">
        <v>15649</v>
      </c>
      <c r="G69" s="246">
        <v>35.47</v>
      </c>
      <c r="H69" s="246">
        <v>23.38</v>
      </c>
      <c r="I69" s="169">
        <v>12639</v>
      </c>
      <c r="J69" s="247">
        <v>1.2381517525120658</v>
      </c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</row>
    <row r="70" spans="1:30" ht="12.75" customHeight="1" x14ac:dyDescent="0.2">
      <c r="A70" s="40">
        <f t="shared" si="0"/>
        <v>2012.01</v>
      </c>
      <c r="B70" s="242">
        <v>22</v>
      </c>
      <c r="C70" s="169">
        <v>29977</v>
      </c>
      <c r="D70" s="169">
        <v>9224</v>
      </c>
      <c r="E70" s="169">
        <v>67053</v>
      </c>
      <c r="F70" s="169">
        <v>14859</v>
      </c>
      <c r="G70" s="246">
        <v>30.77</v>
      </c>
      <c r="H70" s="246">
        <v>22.16</v>
      </c>
      <c r="I70" s="169">
        <v>11201</v>
      </c>
      <c r="J70" s="247">
        <v>1.3265779841085616</v>
      </c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</row>
    <row r="71" spans="1:30" ht="12.75" customHeight="1" x14ac:dyDescent="0.2">
      <c r="A71" s="40">
        <f t="shared" si="0"/>
        <v>2012.02</v>
      </c>
      <c r="B71" s="242">
        <v>22</v>
      </c>
      <c r="C71" s="169">
        <v>27869</v>
      </c>
      <c r="D71" s="169">
        <v>9599</v>
      </c>
      <c r="E71" s="169">
        <v>62234</v>
      </c>
      <c r="F71" s="169">
        <v>14990</v>
      </c>
      <c r="G71" s="246">
        <v>34.44</v>
      </c>
      <c r="H71" s="246">
        <v>24.09</v>
      </c>
      <c r="I71" s="169">
        <v>11558</v>
      </c>
      <c r="J71" s="247">
        <v>1.296937186364423</v>
      </c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</row>
    <row r="72" spans="1:30" ht="12.75" customHeight="1" x14ac:dyDescent="0.2">
      <c r="A72" s="40">
        <f t="shared" si="0"/>
        <v>2012.03</v>
      </c>
      <c r="B72" s="242">
        <v>22</v>
      </c>
      <c r="C72" s="169">
        <v>29512</v>
      </c>
      <c r="D72" s="169">
        <v>8366</v>
      </c>
      <c r="E72" s="169">
        <v>66650</v>
      </c>
      <c r="F72" s="169">
        <v>13553</v>
      </c>
      <c r="G72" s="246">
        <v>28.35</v>
      </c>
      <c r="H72" s="246">
        <v>20.329999999999998</v>
      </c>
      <c r="I72" s="169">
        <v>10617</v>
      </c>
      <c r="J72" s="247">
        <v>1.2765376283319205</v>
      </c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</row>
    <row r="73" spans="1:30" ht="12.75" customHeight="1" x14ac:dyDescent="0.2">
      <c r="A73" s="40">
        <f t="shared" si="0"/>
        <v>2012.04</v>
      </c>
      <c r="B73" s="242">
        <v>22</v>
      </c>
      <c r="C73" s="169">
        <v>28770</v>
      </c>
      <c r="D73" s="169">
        <v>9648</v>
      </c>
      <c r="E73" s="169">
        <v>64620</v>
      </c>
      <c r="F73" s="169">
        <v>15214</v>
      </c>
      <c r="G73" s="246">
        <v>33.53</v>
      </c>
      <c r="H73" s="246">
        <v>23.54</v>
      </c>
      <c r="I73" s="169">
        <v>11276</v>
      </c>
      <c r="J73" s="247">
        <v>1.3492373181979425</v>
      </c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</row>
    <row r="74" spans="1:30" ht="12.75" customHeight="1" x14ac:dyDescent="0.2">
      <c r="A74" s="40">
        <f t="shared" si="0"/>
        <v>2012.05</v>
      </c>
      <c r="B74" s="242">
        <v>22</v>
      </c>
      <c r="C74" s="169">
        <v>29233</v>
      </c>
      <c r="D74" s="169">
        <v>9897</v>
      </c>
      <c r="E74" s="169">
        <v>66371</v>
      </c>
      <c r="F74" s="169">
        <v>15362</v>
      </c>
      <c r="G74" s="246">
        <v>33.86</v>
      </c>
      <c r="H74" s="246">
        <v>23.15</v>
      </c>
      <c r="I74" s="169">
        <v>11728</v>
      </c>
      <c r="J74" s="247">
        <v>1.3098567530695771</v>
      </c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</row>
    <row r="75" spans="1:30" ht="12.75" customHeight="1" x14ac:dyDescent="0.2">
      <c r="A75" s="40">
        <f t="shared" si="0"/>
        <v>2012.06</v>
      </c>
      <c r="B75" s="242">
        <v>21</v>
      </c>
      <c r="C75" s="169">
        <v>28530</v>
      </c>
      <c r="D75" s="169">
        <v>11385</v>
      </c>
      <c r="E75" s="169">
        <v>63570</v>
      </c>
      <c r="F75" s="169">
        <v>17835</v>
      </c>
      <c r="G75" s="246">
        <v>39.909999999999997</v>
      </c>
      <c r="H75" s="246">
        <v>28.06</v>
      </c>
      <c r="I75" s="169">
        <v>13720</v>
      </c>
      <c r="J75" s="247">
        <v>1.2999271137026238</v>
      </c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</row>
    <row r="76" spans="1:30" ht="12.75" customHeight="1" x14ac:dyDescent="0.2">
      <c r="A76" s="40">
        <f t="shared" si="0"/>
        <v>2012.07</v>
      </c>
      <c r="B76" s="242">
        <v>22</v>
      </c>
      <c r="C76" s="169">
        <v>29388</v>
      </c>
      <c r="D76" s="169">
        <v>11637</v>
      </c>
      <c r="E76" s="169">
        <v>66464</v>
      </c>
      <c r="F76" s="169">
        <v>17659</v>
      </c>
      <c r="G76" s="246">
        <v>39.6</v>
      </c>
      <c r="H76" s="246">
        <v>26.57</v>
      </c>
      <c r="I76" s="169">
        <v>13916</v>
      </c>
      <c r="J76" s="247">
        <v>1.2689709686691577</v>
      </c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</row>
    <row r="77" spans="1:30" ht="12.75" customHeight="1" x14ac:dyDescent="0.2">
      <c r="A77" s="40">
        <f t="shared" si="0"/>
        <v>2012.08</v>
      </c>
      <c r="B77" s="242">
        <v>22</v>
      </c>
      <c r="C77" s="169">
        <v>30287</v>
      </c>
      <c r="D77" s="169">
        <v>11991</v>
      </c>
      <c r="E77" s="169">
        <v>66309</v>
      </c>
      <c r="F77" s="169">
        <v>19164</v>
      </c>
      <c r="G77" s="246">
        <v>39.590000000000003</v>
      </c>
      <c r="H77" s="246">
        <v>28.9</v>
      </c>
      <c r="I77" s="169">
        <v>14685</v>
      </c>
      <c r="J77" s="247">
        <v>1.3050051072522983</v>
      </c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</row>
    <row r="78" spans="1:30" ht="12.75" customHeight="1" x14ac:dyDescent="0.2">
      <c r="A78" s="40">
        <f t="shared" si="0"/>
        <v>2012.09</v>
      </c>
      <c r="B78" s="242">
        <v>22</v>
      </c>
      <c r="C78" s="169">
        <v>28380</v>
      </c>
      <c r="D78" s="169">
        <v>12560</v>
      </c>
      <c r="E78" s="169">
        <v>64680</v>
      </c>
      <c r="F78" s="169">
        <v>20093</v>
      </c>
      <c r="G78" s="246">
        <v>44.26</v>
      </c>
      <c r="H78" s="246">
        <v>31.07</v>
      </c>
      <c r="I78" s="169">
        <v>15741</v>
      </c>
      <c r="J78" s="247">
        <v>1.2764754462867671</v>
      </c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</row>
    <row r="79" spans="1:30" ht="12.75" customHeight="1" x14ac:dyDescent="0.2">
      <c r="A79" s="40">
        <f t="shared" si="0"/>
        <v>2012.1</v>
      </c>
      <c r="B79" s="242">
        <v>22</v>
      </c>
      <c r="C79" s="169">
        <v>29698</v>
      </c>
      <c r="D79" s="169">
        <v>13885</v>
      </c>
      <c r="E79" s="169">
        <v>67580</v>
      </c>
      <c r="F79" s="169">
        <v>23135</v>
      </c>
      <c r="G79" s="246">
        <v>46.75</v>
      </c>
      <c r="H79" s="246">
        <v>34.229999999999997</v>
      </c>
      <c r="I79" s="169">
        <v>17584</v>
      </c>
      <c r="J79" s="247">
        <v>1.3156847133757963</v>
      </c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</row>
    <row r="80" spans="1:30" ht="12.75" customHeight="1" x14ac:dyDescent="0.2">
      <c r="A80" s="40">
        <f t="shared" si="0"/>
        <v>2012.11</v>
      </c>
      <c r="B80" s="242">
        <v>22</v>
      </c>
      <c r="C80" s="169">
        <v>28170</v>
      </c>
      <c r="D80" s="169">
        <v>12685</v>
      </c>
      <c r="E80" s="169">
        <v>64050</v>
      </c>
      <c r="F80" s="169">
        <v>19863</v>
      </c>
      <c r="G80" s="246">
        <v>45.03</v>
      </c>
      <c r="H80" s="246">
        <v>31.01</v>
      </c>
      <c r="I80" s="169">
        <v>16080</v>
      </c>
      <c r="J80" s="247">
        <v>1.2352611940298508</v>
      </c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</row>
    <row r="81" spans="1:30" ht="12.75" customHeight="1" x14ac:dyDescent="0.2">
      <c r="A81" s="40">
        <f t="shared" si="0"/>
        <v>2012.12</v>
      </c>
      <c r="B81" s="242">
        <v>22</v>
      </c>
      <c r="C81" s="169">
        <v>28889</v>
      </c>
      <c r="D81" s="169">
        <v>10687</v>
      </c>
      <c r="E81" s="169">
        <v>65759</v>
      </c>
      <c r="F81" s="169">
        <v>16587</v>
      </c>
      <c r="G81" s="246">
        <v>36.99</v>
      </c>
      <c r="H81" s="246">
        <v>25.22</v>
      </c>
      <c r="I81" s="169">
        <v>13674</v>
      </c>
      <c r="J81" s="247">
        <v>1.2130320315928038</v>
      </c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</row>
    <row r="82" spans="1:30" ht="12.75" customHeight="1" x14ac:dyDescent="0.2">
      <c r="A82" s="40">
        <f t="shared" si="0"/>
        <v>2013.01</v>
      </c>
      <c r="B82" s="242">
        <v>21</v>
      </c>
      <c r="C82" s="169">
        <v>29140</v>
      </c>
      <c r="D82" s="169">
        <v>7686</v>
      </c>
      <c r="E82" s="169">
        <v>64325</v>
      </c>
      <c r="F82" s="169">
        <v>11962</v>
      </c>
      <c r="G82" s="246">
        <v>26.38</v>
      </c>
      <c r="H82" s="246">
        <v>18.600000000000001</v>
      </c>
      <c r="I82" s="169">
        <v>9916</v>
      </c>
      <c r="J82" s="247">
        <v>1.2063331988705124</v>
      </c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</row>
    <row r="83" spans="1:30" ht="12.75" customHeight="1" x14ac:dyDescent="0.2">
      <c r="A83" s="40">
        <f t="shared" si="0"/>
        <v>2013.02</v>
      </c>
      <c r="B83" s="242">
        <v>22</v>
      </c>
      <c r="C83" s="169">
        <v>27244</v>
      </c>
      <c r="D83" s="169">
        <v>8314</v>
      </c>
      <c r="E83" s="169">
        <v>60200</v>
      </c>
      <c r="F83" s="169">
        <v>12829</v>
      </c>
      <c r="G83" s="246">
        <v>30.52</v>
      </c>
      <c r="H83" s="246">
        <v>21.31</v>
      </c>
      <c r="I83" s="169">
        <v>10105</v>
      </c>
      <c r="J83" s="247">
        <v>1.2695695200395845</v>
      </c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</row>
    <row r="84" spans="1:30" ht="12.75" customHeight="1" x14ac:dyDescent="0.2">
      <c r="A84" s="40">
        <f t="shared" si="0"/>
        <v>2013.03</v>
      </c>
      <c r="B84" s="242">
        <v>22</v>
      </c>
      <c r="C84" s="169">
        <v>30163</v>
      </c>
      <c r="D84" s="169">
        <v>9644</v>
      </c>
      <c r="E84" s="169">
        <v>66650</v>
      </c>
      <c r="F84" s="169">
        <v>14088</v>
      </c>
      <c r="G84" s="246">
        <v>31.97</v>
      </c>
      <c r="H84" s="246">
        <v>21.14</v>
      </c>
      <c r="I84" s="169">
        <v>11611</v>
      </c>
      <c r="J84" s="247">
        <v>1.2133321849969856</v>
      </c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</row>
    <row r="85" spans="1:30" ht="12.75" customHeight="1" x14ac:dyDescent="0.2">
      <c r="A85" s="40">
        <f t="shared" si="0"/>
        <v>2013.04</v>
      </c>
      <c r="B85" s="242">
        <v>21</v>
      </c>
      <c r="C85" s="169">
        <v>28200</v>
      </c>
      <c r="D85" s="169">
        <v>9438</v>
      </c>
      <c r="E85" s="169">
        <v>62250</v>
      </c>
      <c r="F85" s="169">
        <v>13835</v>
      </c>
      <c r="G85" s="246">
        <v>33.47</v>
      </c>
      <c r="H85" s="246">
        <v>22.22</v>
      </c>
      <c r="I85" s="169">
        <v>11074</v>
      </c>
      <c r="J85" s="247">
        <v>1.2493227379447354</v>
      </c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</row>
    <row r="86" spans="1:30" ht="12.75" customHeight="1" x14ac:dyDescent="0.2">
      <c r="A86" s="40">
        <f t="shared" si="0"/>
        <v>2013.05</v>
      </c>
      <c r="B86" s="242">
        <v>21</v>
      </c>
      <c r="C86" s="169">
        <v>29078</v>
      </c>
      <c r="D86" s="169">
        <v>10339</v>
      </c>
      <c r="E86" s="169">
        <v>64449</v>
      </c>
      <c r="F86" s="169">
        <v>15517</v>
      </c>
      <c r="G86" s="246">
        <v>35.56</v>
      </c>
      <c r="H86" s="246">
        <v>24.08</v>
      </c>
      <c r="I86" s="169">
        <v>12554</v>
      </c>
      <c r="J86" s="247">
        <v>1.2360203919069619</v>
      </c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</row>
    <row r="87" spans="1:30" ht="12.75" customHeight="1" x14ac:dyDescent="0.2">
      <c r="A87" s="40">
        <f t="shared" si="0"/>
        <v>2013.06</v>
      </c>
      <c r="B87" s="242">
        <v>21</v>
      </c>
      <c r="C87" s="169">
        <v>27270</v>
      </c>
      <c r="D87" s="169">
        <v>10469</v>
      </c>
      <c r="E87" s="169">
        <v>62520</v>
      </c>
      <c r="F87" s="169">
        <v>16027</v>
      </c>
      <c r="G87" s="246">
        <v>38.39</v>
      </c>
      <c r="H87" s="246">
        <v>25.63</v>
      </c>
      <c r="I87" s="169">
        <v>12429</v>
      </c>
      <c r="J87" s="247">
        <v>1.2894842706573337</v>
      </c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</row>
    <row r="88" spans="1:30" ht="12.75" customHeight="1" x14ac:dyDescent="0.2">
      <c r="A88" s="40">
        <f t="shared" si="0"/>
        <v>2013.07</v>
      </c>
      <c r="B88" s="242">
        <v>21</v>
      </c>
      <c r="C88" s="169">
        <v>28489</v>
      </c>
      <c r="D88" s="169">
        <v>10854</v>
      </c>
      <c r="E88" s="169">
        <v>64356</v>
      </c>
      <c r="F88" s="169">
        <v>17046</v>
      </c>
      <c r="G88" s="246">
        <v>38.1</v>
      </c>
      <c r="H88" s="246">
        <v>26.49</v>
      </c>
      <c r="I88" s="169">
        <v>13182</v>
      </c>
      <c r="J88" s="247">
        <v>1.2931269913518435</v>
      </c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</row>
    <row r="89" spans="1:30" ht="12.75" customHeight="1" x14ac:dyDescent="0.2">
      <c r="A89" s="40">
        <f t="shared" si="0"/>
        <v>2013.08</v>
      </c>
      <c r="B89" s="242">
        <v>21</v>
      </c>
      <c r="C89" s="169">
        <v>28489</v>
      </c>
      <c r="D89" s="169">
        <v>13000</v>
      </c>
      <c r="E89" s="169">
        <v>64356</v>
      </c>
      <c r="F89" s="169">
        <v>19655</v>
      </c>
      <c r="G89" s="246">
        <v>45.63</v>
      </c>
      <c r="H89" s="246">
        <v>30.54</v>
      </c>
      <c r="I89" s="169">
        <v>15433</v>
      </c>
      <c r="J89" s="247">
        <v>1.2735696235339855</v>
      </c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</row>
    <row r="90" spans="1:30" ht="12.75" customHeight="1" x14ac:dyDescent="0.2">
      <c r="A90" s="40">
        <f t="shared" si="0"/>
        <v>2013.09</v>
      </c>
      <c r="B90" s="242">
        <v>21</v>
      </c>
      <c r="C90" s="169">
        <v>27570</v>
      </c>
      <c r="D90" s="169">
        <v>10820</v>
      </c>
      <c r="E90" s="169">
        <v>62280</v>
      </c>
      <c r="F90" s="169">
        <v>16867</v>
      </c>
      <c r="G90" s="246">
        <v>39.25</v>
      </c>
      <c r="H90" s="246">
        <v>27.08</v>
      </c>
      <c r="I90" s="169">
        <v>13630</v>
      </c>
      <c r="J90" s="247">
        <v>1.2374908290535582</v>
      </c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</row>
    <row r="91" spans="1:30" ht="12.75" customHeight="1" x14ac:dyDescent="0.2">
      <c r="A91" s="40">
        <f t="shared" si="0"/>
        <v>2013.1</v>
      </c>
      <c r="B91" s="242">
        <v>21</v>
      </c>
      <c r="C91" s="169">
        <v>28148</v>
      </c>
      <c r="D91" s="169">
        <v>11126</v>
      </c>
      <c r="E91" s="169">
        <v>64294</v>
      </c>
      <c r="F91" s="169">
        <v>17066</v>
      </c>
      <c r="G91" s="246">
        <v>39.53</v>
      </c>
      <c r="H91" s="246">
        <v>26.54</v>
      </c>
      <c r="I91" s="169">
        <v>13629</v>
      </c>
      <c r="J91" s="247">
        <v>1.2521828454031845</v>
      </c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</row>
    <row r="92" spans="1:30" ht="12.75" customHeight="1" x14ac:dyDescent="0.2">
      <c r="A92" s="40">
        <f t="shared" si="0"/>
        <v>2013.11</v>
      </c>
      <c r="B92" s="242">
        <v>21</v>
      </c>
      <c r="C92" s="169">
        <v>26970</v>
      </c>
      <c r="D92" s="169">
        <v>10982</v>
      </c>
      <c r="E92" s="169">
        <v>63570</v>
      </c>
      <c r="F92" s="169">
        <v>17077</v>
      </c>
      <c r="G92" s="246">
        <v>40.72</v>
      </c>
      <c r="H92" s="246">
        <v>26.86</v>
      </c>
      <c r="I92" s="169">
        <v>13396</v>
      </c>
      <c r="J92" s="247">
        <v>1.274783517467901</v>
      </c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</row>
    <row r="93" spans="1:30" ht="12.75" customHeight="1" x14ac:dyDescent="0.2">
      <c r="A93" s="40">
        <f t="shared" si="0"/>
        <v>2013.12</v>
      </c>
      <c r="B93" s="242">
        <v>21</v>
      </c>
      <c r="C93" s="169">
        <v>28457</v>
      </c>
      <c r="D93" s="169">
        <v>9118</v>
      </c>
      <c r="E93" s="169">
        <v>65268</v>
      </c>
      <c r="F93" s="169">
        <v>14350</v>
      </c>
      <c r="G93" s="246">
        <v>32.04</v>
      </c>
      <c r="H93" s="246">
        <v>21.99</v>
      </c>
      <c r="I93" s="169">
        <v>11269</v>
      </c>
      <c r="J93" s="247">
        <v>1.2734049161416274</v>
      </c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</row>
    <row r="94" spans="1:30" ht="12.75" customHeight="1" x14ac:dyDescent="0.2">
      <c r="A94" s="40">
        <f t="shared" si="0"/>
        <v>2014.01</v>
      </c>
      <c r="B94" s="242">
        <v>21</v>
      </c>
      <c r="C94" s="169">
        <v>28551</v>
      </c>
      <c r="D94" s="169">
        <v>8168</v>
      </c>
      <c r="E94" s="169">
        <v>65193</v>
      </c>
      <c r="F94" s="169">
        <v>13001</v>
      </c>
      <c r="G94" s="246">
        <v>28.61</v>
      </c>
      <c r="H94" s="246">
        <v>19.940000000000001</v>
      </c>
      <c r="I94" s="169">
        <v>10065</v>
      </c>
      <c r="J94" s="247">
        <v>1.2917039244908097</v>
      </c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</row>
    <row r="95" spans="1:30" ht="12.75" customHeight="1" x14ac:dyDescent="0.2">
      <c r="A95" s="40">
        <f t="shared" si="0"/>
        <v>2014.02</v>
      </c>
      <c r="B95" s="242">
        <v>21</v>
      </c>
      <c r="C95" s="169">
        <v>25844</v>
      </c>
      <c r="D95" s="169">
        <v>8840</v>
      </c>
      <c r="E95" s="169">
        <v>59052</v>
      </c>
      <c r="F95" s="169">
        <v>13712</v>
      </c>
      <c r="G95" s="246">
        <v>34.21</v>
      </c>
      <c r="H95" s="246">
        <v>23.22</v>
      </c>
      <c r="I95" s="169">
        <v>10840</v>
      </c>
      <c r="J95" s="247">
        <v>1.2649446494464944</v>
      </c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</row>
    <row r="96" spans="1:30" ht="12.75" customHeight="1" x14ac:dyDescent="0.2">
      <c r="A96" s="40">
        <f t="shared" si="0"/>
        <v>2014.03</v>
      </c>
      <c r="B96" s="242">
        <v>21</v>
      </c>
      <c r="C96" s="169">
        <v>28613</v>
      </c>
      <c r="D96" s="169">
        <v>10370</v>
      </c>
      <c r="E96" s="169">
        <v>65379</v>
      </c>
      <c r="F96" s="169">
        <v>16051</v>
      </c>
      <c r="G96" s="246">
        <v>36.24</v>
      </c>
      <c r="H96" s="246">
        <v>24.55</v>
      </c>
      <c r="I96" s="169">
        <v>12864</v>
      </c>
      <c r="J96" s="247">
        <v>1.2477456467661692</v>
      </c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</row>
    <row r="97" spans="1:30" ht="12.75" customHeight="1" x14ac:dyDescent="0.2">
      <c r="A97" s="40">
        <f t="shared" si="0"/>
        <v>2014.04</v>
      </c>
      <c r="B97" s="242">
        <v>21</v>
      </c>
      <c r="C97" s="169">
        <v>27690</v>
      </c>
      <c r="D97" s="169">
        <v>10549</v>
      </c>
      <c r="E97" s="169">
        <v>63240</v>
      </c>
      <c r="F97" s="169">
        <v>15801</v>
      </c>
      <c r="G97" s="246">
        <v>38.1</v>
      </c>
      <c r="H97" s="246">
        <v>24.99</v>
      </c>
      <c r="I97" s="169">
        <v>12113</v>
      </c>
      <c r="J97" s="247">
        <v>1.3044662759019237</v>
      </c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</row>
    <row r="98" spans="1:30" ht="12.75" customHeight="1" x14ac:dyDescent="0.2">
      <c r="A98" s="40">
        <f t="shared" si="0"/>
        <v>2014.05</v>
      </c>
      <c r="B98" s="242">
        <v>21</v>
      </c>
      <c r="C98" s="169">
        <v>28613</v>
      </c>
      <c r="D98" s="169">
        <v>10984</v>
      </c>
      <c r="E98" s="169">
        <v>65348</v>
      </c>
      <c r="F98" s="169">
        <v>16069</v>
      </c>
      <c r="G98" s="246">
        <v>38.39</v>
      </c>
      <c r="H98" s="246">
        <v>24.59</v>
      </c>
      <c r="I98" s="169">
        <v>12363</v>
      </c>
      <c r="J98" s="247">
        <v>1.2997654291029686</v>
      </c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</row>
    <row r="99" spans="1:30" ht="12.75" customHeight="1" x14ac:dyDescent="0.2">
      <c r="A99" s="40">
        <f t="shared" si="0"/>
        <v>2014.06</v>
      </c>
      <c r="B99" s="242">
        <v>21</v>
      </c>
      <c r="C99" s="169">
        <v>27690</v>
      </c>
      <c r="D99" s="169">
        <v>10157</v>
      </c>
      <c r="E99" s="169">
        <v>63240</v>
      </c>
      <c r="F99" s="169">
        <v>14798</v>
      </c>
      <c r="G99" s="246">
        <v>36.68</v>
      </c>
      <c r="H99" s="246">
        <v>23.4</v>
      </c>
      <c r="I99" s="169">
        <v>11768</v>
      </c>
      <c r="J99" s="247">
        <v>1.2574779061862678</v>
      </c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</row>
    <row r="100" spans="1:30" ht="12.75" customHeight="1" x14ac:dyDescent="0.2">
      <c r="A100" s="40">
        <f t="shared" si="0"/>
        <v>2014.07</v>
      </c>
      <c r="B100" s="242">
        <v>21</v>
      </c>
      <c r="C100" s="169">
        <v>28613</v>
      </c>
      <c r="D100" s="169">
        <v>10436</v>
      </c>
      <c r="E100" s="169">
        <v>65348</v>
      </c>
      <c r="F100" s="169">
        <v>15806</v>
      </c>
      <c r="G100" s="246">
        <v>36.47</v>
      </c>
      <c r="H100" s="246">
        <v>24.19</v>
      </c>
      <c r="I100" s="169">
        <v>12052</v>
      </c>
      <c r="J100" s="247">
        <v>1.3114835711915034</v>
      </c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</row>
    <row r="101" spans="1:30" ht="12.75" customHeight="1" x14ac:dyDescent="0.2">
      <c r="A101" s="40">
        <f t="shared" si="0"/>
        <v>2014.08</v>
      </c>
      <c r="B101" s="242">
        <v>21</v>
      </c>
      <c r="C101" s="169">
        <v>28613</v>
      </c>
      <c r="D101" s="169">
        <v>10292</v>
      </c>
      <c r="E101" s="169">
        <v>65348</v>
      </c>
      <c r="F101" s="169">
        <v>16176</v>
      </c>
      <c r="G101" s="246">
        <v>35.97</v>
      </c>
      <c r="H101" s="246">
        <v>24.75</v>
      </c>
      <c r="I101" s="169">
        <v>12567</v>
      </c>
      <c r="J101" s="247">
        <v>1.2871807113869658</v>
      </c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</row>
    <row r="102" spans="1:30" ht="12.75" customHeight="1" x14ac:dyDescent="0.2">
      <c r="A102" s="40">
        <f t="shared" si="0"/>
        <v>2014.09</v>
      </c>
      <c r="B102" s="242">
        <v>21</v>
      </c>
      <c r="C102" s="169">
        <v>26970</v>
      </c>
      <c r="D102" s="169">
        <v>10244</v>
      </c>
      <c r="E102" s="169">
        <v>63360</v>
      </c>
      <c r="F102" s="169">
        <v>15535</v>
      </c>
      <c r="G102" s="246">
        <v>37.979999999999997</v>
      </c>
      <c r="H102" s="246">
        <v>24.52</v>
      </c>
      <c r="I102" s="169">
        <v>11790</v>
      </c>
      <c r="J102" s="247">
        <v>1.3176420695504665</v>
      </c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</row>
    <row r="103" spans="1:30" ht="12.75" customHeight="1" x14ac:dyDescent="0.2">
      <c r="A103" s="40">
        <f t="shared" si="0"/>
        <v>2014.1</v>
      </c>
      <c r="B103" s="242">
        <v>21</v>
      </c>
      <c r="C103" s="169">
        <v>28179</v>
      </c>
      <c r="D103" s="169">
        <v>11345</v>
      </c>
      <c r="E103" s="169">
        <v>64666</v>
      </c>
      <c r="F103" s="169">
        <v>17934</v>
      </c>
      <c r="G103" s="246">
        <v>40.26</v>
      </c>
      <c r="H103" s="246">
        <v>27.73</v>
      </c>
      <c r="I103" s="169">
        <v>13446</v>
      </c>
      <c r="J103" s="247">
        <v>1.3337795626952254</v>
      </c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</row>
    <row r="104" spans="1:30" ht="12.75" customHeight="1" x14ac:dyDescent="0.2">
      <c r="A104" s="40">
        <f t="shared" si="0"/>
        <v>2014.11</v>
      </c>
      <c r="B104" s="242">
        <v>21</v>
      </c>
      <c r="C104" s="169">
        <v>27120</v>
      </c>
      <c r="D104" s="169">
        <v>10743</v>
      </c>
      <c r="E104" s="169">
        <v>62490</v>
      </c>
      <c r="F104" s="169">
        <v>16379</v>
      </c>
      <c r="G104" s="246">
        <v>39.61</v>
      </c>
      <c r="H104" s="246">
        <v>26.21</v>
      </c>
      <c r="I104" s="169">
        <v>12510</v>
      </c>
      <c r="J104" s="247">
        <v>1.3092725819344524</v>
      </c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</row>
    <row r="105" spans="1:30" ht="12.75" customHeight="1" x14ac:dyDescent="0.2">
      <c r="A105" s="40">
        <f t="shared" si="0"/>
        <v>2014.12</v>
      </c>
      <c r="B105" s="242">
        <v>21</v>
      </c>
      <c r="C105" s="169">
        <v>28279</v>
      </c>
      <c r="D105" s="169">
        <v>8641</v>
      </c>
      <c r="E105" s="169">
        <v>64582</v>
      </c>
      <c r="F105" s="169">
        <v>13234</v>
      </c>
      <c r="G105" s="246">
        <v>30.56</v>
      </c>
      <c r="H105" s="246">
        <v>20.49</v>
      </c>
      <c r="I105" s="169">
        <v>10288</v>
      </c>
      <c r="J105" s="247">
        <v>1.286353032659409</v>
      </c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</row>
    <row r="106" spans="1:30" ht="12.75" customHeight="1" x14ac:dyDescent="0.2">
      <c r="A106" s="40">
        <f t="shared" si="0"/>
        <v>2015.01</v>
      </c>
      <c r="B106" s="242">
        <v>21</v>
      </c>
      <c r="C106" s="169">
        <v>28947</v>
      </c>
      <c r="D106" s="169">
        <v>7470</v>
      </c>
      <c r="E106" s="169">
        <v>64448</v>
      </c>
      <c r="F106" s="169">
        <v>12167</v>
      </c>
      <c r="G106" s="246">
        <v>25.81</v>
      </c>
      <c r="H106" s="246">
        <v>18.88</v>
      </c>
      <c r="I106" s="169">
        <v>9233</v>
      </c>
      <c r="J106" s="247">
        <v>1.317773204808838</v>
      </c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</row>
    <row r="107" spans="1:30" ht="12.75" customHeight="1" x14ac:dyDescent="0.2">
      <c r="A107" s="40">
        <f t="shared" si="0"/>
        <v>2015.02</v>
      </c>
      <c r="B107" s="242">
        <v>21</v>
      </c>
      <c r="C107" s="169">
        <v>26236</v>
      </c>
      <c r="D107" s="169">
        <v>8796</v>
      </c>
      <c r="E107" s="169">
        <v>58464</v>
      </c>
      <c r="F107" s="169">
        <v>13822</v>
      </c>
      <c r="G107" s="246">
        <v>33.53</v>
      </c>
      <c r="H107" s="246">
        <v>23.64</v>
      </c>
      <c r="I107" s="169">
        <v>10964</v>
      </c>
      <c r="J107" s="247">
        <v>1.2606712878511492</v>
      </c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</row>
    <row r="108" spans="1:30" ht="12.75" customHeight="1" x14ac:dyDescent="0.2">
      <c r="A108" s="40">
        <f t="shared" si="0"/>
        <v>2015.03</v>
      </c>
      <c r="B108" s="242">
        <v>21</v>
      </c>
      <c r="C108" s="169">
        <v>28489</v>
      </c>
      <c r="D108" s="169">
        <v>8986</v>
      </c>
      <c r="E108" s="169">
        <v>65410</v>
      </c>
      <c r="F108" s="169">
        <v>13890</v>
      </c>
      <c r="G108" s="246">
        <v>31.54</v>
      </c>
      <c r="H108" s="246">
        <v>21.24</v>
      </c>
      <c r="I108" s="169">
        <v>10540</v>
      </c>
      <c r="J108" s="247">
        <v>1.3178368121442126</v>
      </c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</row>
    <row r="109" spans="1:30" ht="12.75" customHeight="1" x14ac:dyDescent="0.2">
      <c r="A109" s="40">
        <f t="shared" si="0"/>
        <v>2015.04</v>
      </c>
      <c r="B109" s="242">
        <v>21</v>
      </c>
      <c r="C109" s="169">
        <v>28410</v>
      </c>
      <c r="D109" s="169">
        <v>9750</v>
      </c>
      <c r="E109" s="169">
        <v>63360</v>
      </c>
      <c r="F109" s="169">
        <v>14328</v>
      </c>
      <c r="G109" s="246">
        <v>34.32</v>
      </c>
      <c r="H109" s="246">
        <v>22.61</v>
      </c>
      <c r="I109" s="169">
        <v>11034</v>
      </c>
      <c r="J109" s="247">
        <v>1.298531810766721</v>
      </c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</row>
    <row r="110" spans="1:30" ht="12.75" customHeight="1" x14ac:dyDescent="0.2">
      <c r="A110" s="40">
        <f t="shared" si="0"/>
        <v>2015.05</v>
      </c>
      <c r="B110" s="242">
        <v>21</v>
      </c>
      <c r="C110" s="169">
        <v>29357</v>
      </c>
      <c r="D110" s="169">
        <v>9514</v>
      </c>
      <c r="E110" s="169">
        <v>65472</v>
      </c>
      <c r="F110" s="169">
        <v>14815</v>
      </c>
      <c r="G110" s="246">
        <v>32.409999999999997</v>
      </c>
      <c r="H110" s="246">
        <v>22.63</v>
      </c>
      <c r="I110" s="169">
        <v>11284</v>
      </c>
      <c r="J110" s="247">
        <v>1.3129209500177241</v>
      </c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</row>
    <row r="111" spans="1:30" ht="12.75" customHeight="1" x14ac:dyDescent="0.2">
      <c r="A111" s="40">
        <f t="shared" si="0"/>
        <v>2015.06</v>
      </c>
      <c r="B111" s="242">
        <v>21</v>
      </c>
      <c r="C111" s="169">
        <v>28110</v>
      </c>
      <c r="D111" s="169">
        <v>9773</v>
      </c>
      <c r="E111" s="169">
        <v>62640</v>
      </c>
      <c r="F111" s="169">
        <v>14233</v>
      </c>
      <c r="G111" s="246">
        <v>34.770000000000003</v>
      </c>
      <c r="H111" s="246">
        <v>22.72</v>
      </c>
      <c r="I111" s="169">
        <v>11141</v>
      </c>
      <c r="J111" s="247">
        <v>1.2775334350596894</v>
      </c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</row>
    <row r="112" spans="1:30" ht="12.75" customHeight="1" x14ac:dyDescent="0.2">
      <c r="A112" s="40">
        <f t="shared" si="0"/>
        <v>2015.07</v>
      </c>
      <c r="B112" s="242">
        <v>21</v>
      </c>
      <c r="C112" s="169">
        <v>28706</v>
      </c>
      <c r="D112" s="169">
        <v>10535</v>
      </c>
      <c r="E112" s="169">
        <v>65503</v>
      </c>
      <c r="F112" s="169">
        <v>16049</v>
      </c>
      <c r="G112" s="246">
        <v>36.700000000000003</v>
      </c>
      <c r="H112" s="246">
        <v>24.5</v>
      </c>
      <c r="I112" s="169">
        <v>12289</v>
      </c>
      <c r="J112" s="247">
        <v>1.3059646838636179</v>
      </c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</row>
    <row r="113" spans="1:30" ht="12.75" customHeight="1" x14ac:dyDescent="0.2">
      <c r="A113" s="40">
        <f t="shared" si="0"/>
        <v>2015.08</v>
      </c>
      <c r="B113" s="242">
        <v>21</v>
      </c>
      <c r="C113" s="169">
        <v>28613</v>
      </c>
      <c r="D113" s="169">
        <v>12330</v>
      </c>
      <c r="E113" s="169">
        <v>65596</v>
      </c>
      <c r="F113" s="169">
        <v>18607</v>
      </c>
      <c r="G113" s="246">
        <v>43.09</v>
      </c>
      <c r="H113" s="246">
        <v>28.37</v>
      </c>
      <c r="I113" s="169">
        <v>13766</v>
      </c>
      <c r="J113" s="247">
        <v>1.3516635188144703</v>
      </c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</row>
    <row r="114" spans="1:30" ht="12.75" customHeight="1" x14ac:dyDescent="0.2">
      <c r="A114" s="40">
        <f t="shared" si="0"/>
        <v>2015.09</v>
      </c>
      <c r="B114" s="242">
        <v>21</v>
      </c>
      <c r="C114" s="169">
        <v>28110</v>
      </c>
      <c r="D114" s="169">
        <v>10469</v>
      </c>
      <c r="E114" s="169">
        <v>62640</v>
      </c>
      <c r="F114" s="169">
        <v>15581</v>
      </c>
      <c r="G114" s="246">
        <v>37.24</v>
      </c>
      <c r="H114" s="246">
        <v>24.87</v>
      </c>
      <c r="I114" s="169">
        <v>12617</v>
      </c>
      <c r="J114" s="247">
        <v>1.2349211381469447</v>
      </c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</row>
    <row r="115" spans="1:30" ht="12.75" customHeight="1" x14ac:dyDescent="0.2">
      <c r="A115" s="40">
        <f t="shared" si="0"/>
        <v>2015.1</v>
      </c>
      <c r="B115" s="242">
        <v>21</v>
      </c>
      <c r="C115" s="169">
        <v>29047</v>
      </c>
      <c r="D115" s="169">
        <v>10234</v>
      </c>
      <c r="E115" s="169">
        <v>64728</v>
      </c>
      <c r="F115" s="169">
        <v>15483</v>
      </c>
      <c r="G115" s="246">
        <v>35.229999999999997</v>
      </c>
      <c r="H115" s="246">
        <v>23.92</v>
      </c>
      <c r="I115" s="169">
        <v>12153</v>
      </c>
      <c r="J115" s="247">
        <v>1.2740064181683535</v>
      </c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</row>
    <row r="116" spans="1:30" ht="12.75" customHeight="1" x14ac:dyDescent="0.2">
      <c r="A116" s="40">
        <f t="shared" si="0"/>
        <v>2015.11</v>
      </c>
      <c r="B116" s="242">
        <v>20</v>
      </c>
      <c r="C116" s="169">
        <v>28110</v>
      </c>
      <c r="D116" s="169">
        <v>9500</v>
      </c>
      <c r="E116" s="169">
        <v>62700</v>
      </c>
      <c r="F116" s="169">
        <v>14692</v>
      </c>
      <c r="G116" s="246">
        <v>33.799999999999997</v>
      </c>
      <c r="H116" s="246">
        <v>23.43</v>
      </c>
      <c r="I116" s="169">
        <v>11243</v>
      </c>
      <c r="J116" s="247">
        <v>1.306768656052655</v>
      </c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</row>
    <row r="117" spans="1:30" ht="12.75" customHeight="1" x14ac:dyDescent="0.2">
      <c r="A117" s="40">
        <f t="shared" si="0"/>
        <v>2015.12</v>
      </c>
      <c r="B117" s="242">
        <v>20</v>
      </c>
      <c r="C117" s="169">
        <v>28427</v>
      </c>
      <c r="D117" s="169">
        <v>7984</v>
      </c>
      <c r="E117" s="169">
        <v>65255</v>
      </c>
      <c r="F117" s="169">
        <v>12633</v>
      </c>
      <c r="G117" s="246">
        <v>28.09</v>
      </c>
      <c r="H117" s="246">
        <v>19.36</v>
      </c>
      <c r="I117" s="169">
        <v>9875</v>
      </c>
      <c r="J117" s="247">
        <v>1.2792911392405064</v>
      </c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</row>
    <row r="118" spans="1:30" ht="12.75" customHeight="1" x14ac:dyDescent="0.2">
      <c r="A118" s="40">
        <f t="shared" si="0"/>
        <v>2016.01</v>
      </c>
      <c r="B118" s="242">
        <v>20</v>
      </c>
      <c r="C118" s="169">
        <v>28534</v>
      </c>
      <c r="D118" s="169">
        <v>7266</v>
      </c>
      <c r="E118" s="169">
        <v>64644</v>
      </c>
      <c r="F118" s="169">
        <v>11699</v>
      </c>
      <c r="G118" s="246">
        <v>25.46</v>
      </c>
      <c r="H118" s="246">
        <v>18.100000000000001</v>
      </c>
      <c r="I118" s="169">
        <v>8282</v>
      </c>
      <c r="J118" s="247">
        <v>1.4125815020526442</v>
      </c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</row>
    <row r="119" spans="1:30" ht="12.75" customHeight="1" x14ac:dyDescent="0.2">
      <c r="A119" s="40">
        <f t="shared" si="0"/>
        <v>2016.02</v>
      </c>
      <c r="B119" s="242">
        <v>20</v>
      </c>
      <c r="C119" s="169">
        <v>26738</v>
      </c>
      <c r="D119" s="169">
        <v>8416</v>
      </c>
      <c r="E119" s="169">
        <v>59682</v>
      </c>
      <c r="F119" s="169">
        <v>13160</v>
      </c>
      <c r="G119" s="246">
        <v>31.48</v>
      </c>
      <c r="H119" s="246">
        <v>22.05</v>
      </c>
      <c r="I119" s="169">
        <v>9962</v>
      </c>
      <c r="J119" s="247">
        <v>1.3210198755270026</v>
      </c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</row>
    <row r="120" spans="1:30" ht="12.75" customHeight="1" x14ac:dyDescent="0.2">
      <c r="A120" s="40">
        <f t="shared" si="0"/>
        <v>2016.03</v>
      </c>
      <c r="B120" s="242">
        <v>20</v>
      </c>
      <c r="C120" s="169">
        <v>28582</v>
      </c>
      <c r="D120" s="169">
        <v>9280</v>
      </c>
      <c r="E120" s="169">
        <v>63798</v>
      </c>
      <c r="F120" s="169">
        <v>14266</v>
      </c>
      <c r="G120" s="246">
        <v>32.47</v>
      </c>
      <c r="H120" s="246">
        <v>22.36</v>
      </c>
      <c r="I120" s="169">
        <v>10476</v>
      </c>
      <c r="J120" s="247">
        <v>1.361779305078274</v>
      </c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</row>
    <row r="121" spans="1:30" ht="12.75" customHeight="1" x14ac:dyDescent="0.2">
      <c r="A121" s="40">
        <f t="shared" si="0"/>
        <v>2016.04</v>
      </c>
      <c r="B121" s="242">
        <v>20</v>
      </c>
      <c r="C121" s="169">
        <v>27660</v>
      </c>
      <c r="D121" s="169">
        <v>9619</v>
      </c>
      <c r="E121" s="169">
        <v>61740</v>
      </c>
      <c r="F121" s="169">
        <v>14464</v>
      </c>
      <c r="G121" s="246">
        <v>34.78</v>
      </c>
      <c r="H121" s="246">
        <v>23.43</v>
      </c>
      <c r="I121" s="169">
        <v>10861</v>
      </c>
      <c r="J121" s="247">
        <v>1.3317374090783538</v>
      </c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</row>
    <row r="122" spans="1:30" ht="12.75" customHeight="1" x14ac:dyDescent="0.2">
      <c r="A122" s="40">
        <f t="shared" si="0"/>
        <v>2016.05</v>
      </c>
      <c r="B122" s="242">
        <v>20</v>
      </c>
      <c r="C122" s="169">
        <v>28427</v>
      </c>
      <c r="D122" s="169">
        <v>8565</v>
      </c>
      <c r="E122" s="169">
        <v>65689</v>
      </c>
      <c r="F122" s="169">
        <v>12992</v>
      </c>
      <c r="G122" s="246">
        <v>30.13</v>
      </c>
      <c r="H122" s="246">
        <v>19.78</v>
      </c>
      <c r="I122" s="169">
        <v>10030</v>
      </c>
      <c r="J122" s="247">
        <v>1.2953140578265205</v>
      </c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</row>
    <row r="123" spans="1:30" ht="12.75" customHeight="1" x14ac:dyDescent="0.2">
      <c r="A123" s="40">
        <f t="shared" si="0"/>
        <v>2016.06</v>
      </c>
      <c r="B123" s="242">
        <v>20</v>
      </c>
      <c r="C123" s="169">
        <v>27510</v>
      </c>
      <c r="D123" s="169">
        <v>9254</v>
      </c>
      <c r="E123" s="169">
        <v>63570</v>
      </c>
      <c r="F123" s="169">
        <v>14542</v>
      </c>
      <c r="G123" s="246">
        <v>33.64</v>
      </c>
      <c r="H123" s="246">
        <v>22.88</v>
      </c>
      <c r="I123" s="169">
        <v>11149</v>
      </c>
      <c r="J123" s="247">
        <v>1.30433222710557</v>
      </c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</row>
    <row r="124" spans="1:30" ht="12.75" customHeight="1" x14ac:dyDescent="0.2">
      <c r="A124" s="40">
        <f t="shared" si="0"/>
        <v>2016.07</v>
      </c>
      <c r="B124" s="242">
        <v>20</v>
      </c>
      <c r="C124" s="169">
        <v>28427</v>
      </c>
      <c r="D124" s="169">
        <v>9541</v>
      </c>
      <c r="E124" s="169">
        <v>65689</v>
      </c>
      <c r="F124" s="169">
        <v>14646</v>
      </c>
      <c r="G124" s="246">
        <v>33.56</v>
      </c>
      <c r="H124" s="246">
        <v>22.3</v>
      </c>
      <c r="I124" s="169">
        <v>11411</v>
      </c>
      <c r="J124" s="247">
        <v>1.2834983787573395</v>
      </c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</row>
    <row r="125" spans="1:30" ht="12.75" customHeight="1" x14ac:dyDescent="0.2">
      <c r="A125" s="40">
        <f t="shared" si="0"/>
        <v>2016.08</v>
      </c>
      <c r="B125" s="242">
        <v>20</v>
      </c>
      <c r="C125" s="169">
        <v>28427</v>
      </c>
      <c r="D125" s="169">
        <v>9341</v>
      </c>
      <c r="E125" s="169">
        <v>65689</v>
      </c>
      <c r="F125" s="169">
        <v>14793</v>
      </c>
      <c r="G125" s="246">
        <v>32.86</v>
      </c>
      <c r="H125" s="246">
        <v>22.52</v>
      </c>
      <c r="I125" s="169">
        <v>11409</v>
      </c>
      <c r="J125" s="247">
        <v>1.2966079410991322</v>
      </c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</row>
    <row r="126" spans="1:30" ht="12.75" customHeight="1" x14ac:dyDescent="0.2">
      <c r="A126" s="40">
        <f t="shared" si="0"/>
        <v>2016.09</v>
      </c>
      <c r="B126" s="242">
        <v>20</v>
      </c>
      <c r="C126" s="169">
        <v>27510</v>
      </c>
      <c r="D126" s="169">
        <v>10064</v>
      </c>
      <c r="E126" s="169">
        <v>63420</v>
      </c>
      <c r="F126" s="169">
        <v>16146</v>
      </c>
      <c r="G126" s="246">
        <v>36.58</v>
      </c>
      <c r="H126" s="246">
        <v>25.46</v>
      </c>
      <c r="I126" s="169">
        <v>12305</v>
      </c>
      <c r="J126" s="247">
        <v>1.3121495327102803</v>
      </c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</row>
    <row r="127" spans="1:30" ht="12.75" customHeight="1" x14ac:dyDescent="0.2">
      <c r="A127" s="40">
        <f t="shared" si="0"/>
        <v>2016.1</v>
      </c>
      <c r="B127" s="242">
        <v>20</v>
      </c>
      <c r="C127" s="169">
        <v>28427</v>
      </c>
      <c r="D127" s="169">
        <v>10628</v>
      </c>
      <c r="E127" s="169">
        <v>65689</v>
      </c>
      <c r="F127" s="169">
        <v>17346</v>
      </c>
      <c r="G127" s="246">
        <v>37.39</v>
      </c>
      <c r="H127" s="246">
        <v>26.41</v>
      </c>
      <c r="I127" s="169">
        <v>12631</v>
      </c>
      <c r="J127" s="247">
        <v>1.373287942364025</v>
      </c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</row>
    <row r="128" spans="1:30" ht="12.75" customHeight="1" x14ac:dyDescent="0.2">
      <c r="A128" s="40">
        <f t="shared" si="0"/>
        <v>2016.11</v>
      </c>
      <c r="B128" s="242">
        <v>20</v>
      </c>
      <c r="C128" s="169">
        <v>27540</v>
      </c>
      <c r="D128" s="169">
        <v>11862</v>
      </c>
      <c r="E128" s="169">
        <v>63240</v>
      </c>
      <c r="F128" s="169">
        <v>18143</v>
      </c>
      <c r="G128" s="246">
        <v>43.07</v>
      </c>
      <c r="H128" s="246">
        <v>28.69</v>
      </c>
      <c r="I128" s="169">
        <v>13103</v>
      </c>
      <c r="J128" s="247">
        <v>1.3846447378462947</v>
      </c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</row>
    <row r="129" spans="1:30" ht="12.75" customHeight="1" x14ac:dyDescent="0.2">
      <c r="A129" s="40">
        <f t="shared" si="0"/>
        <v>2016.12</v>
      </c>
      <c r="B129" s="242">
        <v>20</v>
      </c>
      <c r="C129" s="169">
        <v>28458</v>
      </c>
      <c r="D129" s="169">
        <v>10509</v>
      </c>
      <c r="E129" s="169">
        <v>65348</v>
      </c>
      <c r="F129" s="169">
        <v>17102</v>
      </c>
      <c r="G129" s="246">
        <v>36.93</v>
      </c>
      <c r="H129" s="246">
        <v>26.17</v>
      </c>
      <c r="I129" s="169">
        <v>12086</v>
      </c>
      <c r="J129" s="247">
        <v>1.4150256495118319</v>
      </c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</row>
    <row r="130" spans="1:30" ht="12.75" customHeight="1" x14ac:dyDescent="0.2">
      <c r="A130" s="40">
        <f t="shared" si="0"/>
        <v>2017.01</v>
      </c>
      <c r="B130" s="242">
        <v>21</v>
      </c>
      <c r="C130" s="169">
        <v>31178</v>
      </c>
      <c r="D130" s="169">
        <v>10069</v>
      </c>
      <c r="E130" s="169">
        <v>70510</v>
      </c>
      <c r="F130" s="169">
        <v>17953</v>
      </c>
      <c r="G130" s="246">
        <v>32.299999999999997</v>
      </c>
      <c r="H130" s="246">
        <v>25.46</v>
      </c>
      <c r="I130" s="169">
        <v>13029</v>
      </c>
      <c r="J130" s="247">
        <v>1.3779261647094943</v>
      </c>
      <c r="K130" s="160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</row>
    <row r="131" spans="1:30" ht="12.75" customHeight="1" x14ac:dyDescent="0.2">
      <c r="A131" s="40">
        <f t="shared" si="0"/>
        <v>2017.02</v>
      </c>
      <c r="B131" s="242">
        <v>21</v>
      </c>
      <c r="C131" s="169">
        <v>28532</v>
      </c>
      <c r="D131" s="169">
        <v>11389</v>
      </c>
      <c r="E131" s="169">
        <v>64624</v>
      </c>
      <c r="F131" s="169">
        <v>19855</v>
      </c>
      <c r="G131" s="246">
        <v>39.92</v>
      </c>
      <c r="H131" s="246">
        <v>30.72</v>
      </c>
      <c r="I131" s="169">
        <v>14854</v>
      </c>
      <c r="J131" s="247">
        <v>1.3366769893631345</v>
      </c>
      <c r="K131" s="160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</row>
    <row r="132" spans="1:30" ht="12.75" customHeight="1" x14ac:dyDescent="0.2">
      <c r="A132" s="40">
        <f t="shared" si="0"/>
        <v>2017.03</v>
      </c>
      <c r="B132" s="242">
        <v>21</v>
      </c>
      <c r="C132" s="169">
        <v>31589</v>
      </c>
      <c r="D132" s="169">
        <v>13241</v>
      </c>
      <c r="E132" s="169">
        <v>71548</v>
      </c>
      <c r="F132" s="169">
        <v>22058</v>
      </c>
      <c r="G132" s="246">
        <v>41.92</v>
      </c>
      <c r="H132" s="246">
        <v>30.830000000000002</v>
      </c>
      <c r="I132" s="169">
        <v>16139</v>
      </c>
      <c r="J132" s="247">
        <v>1.3667513476671418</v>
      </c>
      <c r="K132" s="160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</row>
    <row r="133" spans="1:30" ht="12.75" customHeight="1" x14ac:dyDescent="0.2">
      <c r="A133" s="40">
        <f t="shared" si="0"/>
        <v>2017.04</v>
      </c>
      <c r="B133" s="242">
        <v>21</v>
      </c>
      <c r="C133" s="169">
        <v>30870</v>
      </c>
      <c r="D133" s="169">
        <v>13109</v>
      </c>
      <c r="E133" s="169">
        <v>68970</v>
      </c>
      <c r="F133" s="169">
        <v>22520</v>
      </c>
      <c r="G133" s="246">
        <v>42.47</v>
      </c>
      <c r="H133" s="246">
        <v>32.65</v>
      </c>
      <c r="I133" s="169">
        <v>17259</v>
      </c>
      <c r="J133" s="247">
        <v>1.304826467350368</v>
      </c>
      <c r="K133" s="160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</row>
    <row r="134" spans="1:30" ht="12.75" customHeight="1" x14ac:dyDescent="0.2">
      <c r="A134" s="40">
        <f t="shared" si="0"/>
        <v>2017.05</v>
      </c>
      <c r="B134" s="242">
        <v>21</v>
      </c>
      <c r="C134" s="169">
        <v>31589</v>
      </c>
      <c r="D134" s="169">
        <v>12759</v>
      </c>
      <c r="E134" s="169">
        <v>71486</v>
      </c>
      <c r="F134" s="169">
        <v>21203</v>
      </c>
      <c r="G134" s="246">
        <v>40.39</v>
      </c>
      <c r="H134" s="246">
        <v>29.66</v>
      </c>
      <c r="I134" s="169">
        <v>16820</v>
      </c>
      <c r="J134" s="247">
        <v>1.2605826397146254</v>
      </c>
      <c r="K134" s="160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</row>
    <row r="135" spans="1:30" ht="12.75" customHeight="1" x14ac:dyDescent="0.2">
      <c r="A135" s="40">
        <f t="shared" si="0"/>
        <v>2017.06</v>
      </c>
      <c r="B135" s="242">
        <v>21</v>
      </c>
      <c r="C135" s="169">
        <v>30570</v>
      </c>
      <c r="D135" s="169">
        <v>13136</v>
      </c>
      <c r="E135" s="169">
        <v>69180</v>
      </c>
      <c r="F135" s="169">
        <v>22655</v>
      </c>
      <c r="G135" s="246">
        <v>42.97</v>
      </c>
      <c r="H135" s="246">
        <v>32.75</v>
      </c>
      <c r="I135" s="169">
        <v>16630</v>
      </c>
      <c r="J135" s="247">
        <v>1.362297053517739</v>
      </c>
      <c r="K135" s="160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</row>
    <row r="136" spans="1:30" ht="12.75" customHeight="1" x14ac:dyDescent="0.2">
      <c r="A136" s="40">
        <f t="shared" si="0"/>
        <v>2017.07</v>
      </c>
      <c r="B136" s="242">
        <v>21</v>
      </c>
      <c r="C136" s="169">
        <v>31589</v>
      </c>
      <c r="D136" s="169">
        <v>13001</v>
      </c>
      <c r="E136" s="169">
        <v>71486</v>
      </c>
      <c r="F136" s="169">
        <v>23181</v>
      </c>
      <c r="G136" s="246">
        <v>41.160000000000004</v>
      </c>
      <c r="H136" s="246">
        <v>32.43</v>
      </c>
      <c r="I136" s="169">
        <v>16880</v>
      </c>
      <c r="J136" s="247">
        <v>1.3732819905213269</v>
      </c>
      <c r="K136" s="160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</row>
    <row r="137" spans="1:30" ht="12.75" customHeight="1" x14ac:dyDescent="0.2">
      <c r="A137" s="40">
        <f t="shared" si="0"/>
        <v>2017.08</v>
      </c>
      <c r="B137" s="242">
        <v>21</v>
      </c>
      <c r="C137" s="169">
        <v>32302</v>
      </c>
      <c r="D137" s="169">
        <v>13098</v>
      </c>
      <c r="E137" s="169">
        <v>70277</v>
      </c>
      <c r="F137" s="169">
        <v>20902</v>
      </c>
      <c r="G137" s="246">
        <v>40.550000000000004</v>
      </c>
      <c r="H137" s="246">
        <v>29.740000000000002</v>
      </c>
      <c r="I137" s="169">
        <v>16229</v>
      </c>
      <c r="J137" s="247">
        <v>1.2879413395772998</v>
      </c>
      <c r="K137" s="160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</row>
    <row r="138" spans="1:30" ht="12.75" customHeight="1" x14ac:dyDescent="0.2">
      <c r="A138" s="40">
        <f t="shared" si="0"/>
        <v>2017.09</v>
      </c>
      <c r="B138" s="242">
        <v>21</v>
      </c>
      <c r="C138" s="169">
        <v>30270</v>
      </c>
      <c r="D138" s="169">
        <v>15061</v>
      </c>
      <c r="E138" s="169">
        <v>67170</v>
      </c>
      <c r="F138" s="169">
        <v>24452</v>
      </c>
      <c r="G138" s="246">
        <v>49.76</v>
      </c>
      <c r="H138" s="246">
        <v>36.4</v>
      </c>
      <c r="I138" s="169">
        <v>17011</v>
      </c>
      <c r="J138" s="247">
        <v>1.4374228440420904</v>
      </c>
      <c r="K138" s="160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</row>
    <row r="139" spans="1:30" ht="12.75" customHeight="1" x14ac:dyDescent="0.2">
      <c r="A139" s="40">
        <f t="shared" si="0"/>
        <v>2017.1</v>
      </c>
      <c r="B139" s="242">
        <v>21</v>
      </c>
      <c r="C139" s="169">
        <v>31155</v>
      </c>
      <c r="D139" s="169">
        <v>13684</v>
      </c>
      <c r="E139" s="169">
        <v>68789</v>
      </c>
      <c r="F139" s="169">
        <v>23471</v>
      </c>
      <c r="G139" s="246">
        <v>43.92</v>
      </c>
      <c r="H139" s="246">
        <v>36.4</v>
      </c>
      <c r="I139" s="169">
        <v>17340</v>
      </c>
      <c r="J139" s="247">
        <v>1.3535755478662053</v>
      </c>
      <c r="K139" s="160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</row>
    <row r="140" spans="1:30" ht="12.75" customHeight="1" x14ac:dyDescent="0.2">
      <c r="A140" s="40">
        <f t="shared" si="0"/>
        <v>2017.11</v>
      </c>
      <c r="B140" s="242">
        <v>21</v>
      </c>
      <c r="C140" s="169">
        <v>30150</v>
      </c>
      <c r="D140" s="169">
        <v>15381</v>
      </c>
      <c r="E140" s="169">
        <v>66570</v>
      </c>
      <c r="F140" s="169">
        <v>24732</v>
      </c>
      <c r="G140" s="246">
        <v>51.01</v>
      </c>
      <c r="H140" s="246">
        <v>36.4</v>
      </c>
      <c r="I140" s="169">
        <v>18472</v>
      </c>
      <c r="J140" s="247">
        <v>1.3388912949328713</v>
      </c>
      <c r="K140" s="160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</row>
    <row r="141" spans="1:30" ht="12.75" customHeight="1" x14ac:dyDescent="0.2">
      <c r="A141" s="40">
        <f t="shared" si="0"/>
        <v>2017.12</v>
      </c>
      <c r="B141" s="242">
        <v>21</v>
      </c>
      <c r="C141" s="169">
        <v>31155</v>
      </c>
      <c r="D141" s="169">
        <v>13052</v>
      </c>
      <c r="E141" s="169">
        <v>68789</v>
      </c>
      <c r="F141" s="169">
        <v>22178</v>
      </c>
      <c r="G141" s="246">
        <v>41.89</v>
      </c>
      <c r="H141" s="246">
        <v>32.24</v>
      </c>
      <c r="I141" s="169">
        <v>16505</v>
      </c>
      <c r="J141" s="247">
        <v>1.3437140260527114</v>
      </c>
      <c r="K141" s="160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</row>
    <row r="142" spans="1:30" ht="12.75" customHeight="1" x14ac:dyDescent="0.2">
      <c r="A142" s="40">
        <f t="shared" si="0"/>
        <v>2018.01</v>
      </c>
      <c r="B142" s="242">
        <v>20</v>
      </c>
      <c r="C142" s="169">
        <v>30424</v>
      </c>
      <c r="D142" s="169">
        <v>11984</v>
      </c>
      <c r="E142" s="169">
        <v>66816</v>
      </c>
      <c r="F142" s="169">
        <v>19801</v>
      </c>
      <c r="G142" s="246">
        <v>39.39</v>
      </c>
      <c r="H142" s="246">
        <v>29.64</v>
      </c>
      <c r="I142" s="169">
        <v>14772</v>
      </c>
      <c r="J142" s="247">
        <v>1.340441375575413</v>
      </c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</row>
    <row r="143" spans="1:30" ht="12.75" customHeight="1" x14ac:dyDescent="0.2">
      <c r="A143" s="40">
        <f t="shared" si="0"/>
        <v>2018.02</v>
      </c>
      <c r="B143" s="242">
        <v>21</v>
      </c>
      <c r="C143" s="169">
        <v>27832</v>
      </c>
      <c r="D143" s="169">
        <v>12550</v>
      </c>
      <c r="E143" s="169">
        <v>61936</v>
      </c>
      <c r="F143" s="169">
        <v>20753</v>
      </c>
      <c r="G143" s="246">
        <v>45.09</v>
      </c>
      <c r="H143" s="246">
        <v>33.51</v>
      </c>
      <c r="I143" s="169">
        <v>12933</v>
      </c>
      <c r="J143" s="247">
        <v>1.6046547591432769</v>
      </c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</row>
    <row r="144" spans="1:30" ht="12.75" customHeight="1" x14ac:dyDescent="0.2">
      <c r="A144" s="40">
        <f t="shared" si="0"/>
        <v>2018.03</v>
      </c>
      <c r="B144" s="242">
        <v>21</v>
      </c>
      <c r="C144" s="169">
        <v>31000</v>
      </c>
      <c r="D144" s="169">
        <v>12916</v>
      </c>
      <c r="E144" s="169">
        <v>69192</v>
      </c>
      <c r="F144" s="169">
        <v>21065</v>
      </c>
      <c r="G144" s="246">
        <v>41.660000000000004</v>
      </c>
      <c r="H144" s="246">
        <v>30.44</v>
      </c>
      <c r="I144" s="169">
        <v>14571</v>
      </c>
      <c r="J144" s="247">
        <v>1.4456797748953401</v>
      </c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</row>
    <row r="145" spans="1:30" ht="12.75" customHeight="1" x14ac:dyDescent="0.2">
      <c r="A145" s="40">
        <f t="shared" si="0"/>
        <v>2018.04</v>
      </c>
      <c r="B145" s="242">
        <v>21</v>
      </c>
      <c r="C145" s="169">
        <v>30240</v>
      </c>
      <c r="D145" s="169">
        <v>14881</v>
      </c>
      <c r="E145" s="169">
        <v>68580</v>
      </c>
      <c r="F145" s="169">
        <v>24167</v>
      </c>
      <c r="G145" s="246">
        <v>49.21</v>
      </c>
      <c r="H145" s="246">
        <v>35.24</v>
      </c>
      <c r="I145" s="169">
        <v>13776</v>
      </c>
      <c r="J145" s="247">
        <v>1.7542828106852497</v>
      </c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</row>
    <row r="146" spans="1:30" ht="12.75" customHeight="1" x14ac:dyDescent="0.2">
      <c r="A146" s="40">
        <f t="shared" si="0"/>
        <v>2018.05</v>
      </c>
      <c r="B146" s="242">
        <v>21</v>
      </c>
      <c r="C146" s="169">
        <v>31248</v>
      </c>
      <c r="D146" s="169">
        <v>16831</v>
      </c>
      <c r="E146" s="169">
        <v>71579</v>
      </c>
      <c r="F146" s="169">
        <v>26706</v>
      </c>
      <c r="G146" s="246">
        <v>53.86</v>
      </c>
      <c r="H146" s="246">
        <v>37.31</v>
      </c>
      <c r="I146" s="169">
        <v>13999</v>
      </c>
      <c r="J146" s="247">
        <v>1.9077076934066719</v>
      </c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</row>
    <row r="147" spans="1:30" ht="12.75" customHeight="1" x14ac:dyDescent="0.2">
      <c r="A147" s="40">
        <f t="shared" si="0"/>
        <v>2018.06</v>
      </c>
      <c r="B147" s="242">
        <v>21</v>
      </c>
      <c r="C147" s="169">
        <v>30240</v>
      </c>
      <c r="D147" s="169">
        <v>14525</v>
      </c>
      <c r="E147" s="169">
        <v>69270</v>
      </c>
      <c r="F147" s="169">
        <v>23646</v>
      </c>
      <c r="G147" s="246">
        <v>48.03</v>
      </c>
      <c r="H147" s="246">
        <v>34.14</v>
      </c>
      <c r="I147" s="169">
        <v>13070</v>
      </c>
      <c r="J147" s="247">
        <v>1.8091813312930376</v>
      </c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</row>
    <row r="148" spans="1:30" ht="12.75" customHeight="1" x14ac:dyDescent="0.2">
      <c r="A148" s="40">
        <f t="shared" si="0"/>
        <v>2018.07</v>
      </c>
      <c r="B148" s="242">
        <v>21</v>
      </c>
      <c r="C148" s="248">
        <v>31248</v>
      </c>
      <c r="D148" s="248">
        <v>16415</v>
      </c>
      <c r="E148" s="248">
        <v>71579</v>
      </c>
      <c r="F148" s="248">
        <v>28580</v>
      </c>
      <c r="G148" s="187">
        <v>52.53</v>
      </c>
      <c r="H148" s="187">
        <v>39.93</v>
      </c>
      <c r="I148" s="248">
        <v>15819</v>
      </c>
      <c r="J148" s="249">
        <v>1.8066881598078259</v>
      </c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</row>
    <row r="149" spans="1:30" ht="12.75" customHeight="1" x14ac:dyDescent="0.2">
      <c r="A149" s="40">
        <f t="shared" si="0"/>
        <v>2018.08</v>
      </c>
      <c r="B149" s="242">
        <v>21</v>
      </c>
      <c r="C149" s="248">
        <v>31248</v>
      </c>
      <c r="D149" s="248">
        <v>17066</v>
      </c>
      <c r="E149" s="248">
        <v>71579</v>
      </c>
      <c r="F149" s="248">
        <v>28913</v>
      </c>
      <c r="G149" s="187">
        <v>54.61</v>
      </c>
      <c r="H149" s="187">
        <v>40.39</v>
      </c>
      <c r="I149" s="248">
        <v>15698</v>
      </c>
      <c r="J149" s="249">
        <v>1.8418269843292139</v>
      </c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</row>
    <row r="150" spans="1:30" ht="12.75" customHeight="1" x14ac:dyDescent="0.2">
      <c r="A150" s="40">
        <f t="shared" si="0"/>
        <v>2018.09</v>
      </c>
      <c r="B150" s="242">
        <v>21</v>
      </c>
      <c r="C150" s="248">
        <v>30090</v>
      </c>
      <c r="D150" s="248">
        <v>14348</v>
      </c>
      <c r="E150" s="248">
        <v>69000</v>
      </c>
      <c r="F150" s="248">
        <v>24339</v>
      </c>
      <c r="G150" s="187">
        <v>47.68</v>
      </c>
      <c r="H150" s="187">
        <v>35.270000000000003</v>
      </c>
      <c r="I150" s="248">
        <v>13548</v>
      </c>
      <c r="J150" s="249">
        <v>1.7965013286093889</v>
      </c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</row>
    <row r="151" spans="1:30" ht="12.75" customHeight="1" x14ac:dyDescent="0.2">
      <c r="A151" s="40">
        <f t="shared" si="0"/>
        <v>2018.1</v>
      </c>
      <c r="B151" s="242">
        <v>21</v>
      </c>
      <c r="C151" s="248">
        <v>31093</v>
      </c>
      <c r="D151" s="248">
        <v>16667</v>
      </c>
      <c r="E151" s="248">
        <v>71300</v>
      </c>
      <c r="F151" s="248">
        <v>27462</v>
      </c>
      <c r="G151" s="187">
        <v>53.6</v>
      </c>
      <c r="H151" s="187">
        <v>38.520000000000003</v>
      </c>
      <c r="I151" s="248">
        <v>14540</v>
      </c>
      <c r="J151" s="249">
        <v>1.8887207702888584</v>
      </c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</row>
    <row r="152" spans="1:30" ht="12.75" customHeight="1" x14ac:dyDescent="0.2">
      <c r="A152" s="40">
        <f t="shared" si="0"/>
        <v>2018.11</v>
      </c>
      <c r="B152" s="242">
        <v>21</v>
      </c>
      <c r="C152" s="248">
        <v>29790</v>
      </c>
      <c r="D152" s="248">
        <v>15070</v>
      </c>
      <c r="E152" s="248">
        <v>69000</v>
      </c>
      <c r="F152" s="248">
        <v>25541</v>
      </c>
      <c r="G152" s="187">
        <v>50.59</v>
      </c>
      <c r="H152" s="187">
        <v>37.020000000000003</v>
      </c>
      <c r="I152" s="248">
        <v>14204</v>
      </c>
      <c r="J152" s="249">
        <v>1.7981554491692482</v>
      </c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</row>
    <row r="153" spans="1:30" ht="12.75" customHeight="1" x14ac:dyDescent="0.2">
      <c r="A153" s="40">
        <f t="shared" si="0"/>
        <v>2018.12</v>
      </c>
      <c r="B153" s="242">
        <v>21</v>
      </c>
      <c r="C153" s="248">
        <v>31186</v>
      </c>
      <c r="D153" s="248">
        <v>12660</v>
      </c>
      <c r="E153" s="248">
        <v>71486</v>
      </c>
      <c r="F153" s="248">
        <v>21395</v>
      </c>
      <c r="G153" s="187">
        <v>40.6</v>
      </c>
      <c r="H153" s="187">
        <v>29.93</v>
      </c>
      <c r="I153" s="248">
        <v>11423</v>
      </c>
      <c r="J153" s="249">
        <v>1.8729755755931017</v>
      </c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</row>
    <row r="154" spans="1:30" ht="12.75" customHeight="1" x14ac:dyDescent="0.2">
      <c r="A154" s="40">
        <f t="shared" si="0"/>
        <v>2019.01</v>
      </c>
      <c r="B154" s="242">
        <v>20</v>
      </c>
      <c r="C154" s="248">
        <v>30535</v>
      </c>
      <c r="D154" s="248">
        <v>11621</v>
      </c>
      <c r="E154" s="248">
        <v>69564</v>
      </c>
      <c r="F154" s="248">
        <v>20443</v>
      </c>
      <c r="G154" s="187">
        <v>38.058</v>
      </c>
      <c r="H154" s="187">
        <v>29.387</v>
      </c>
      <c r="I154" s="248">
        <v>9700</v>
      </c>
      <c r="J154" s="249">
        <v>2.1075257731958761</v>
      </c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</row>
    <row r="155" spans="1:30" ht="12.75" customHeight="1" x14ac:dyDescent="0.2">
      <c r="A155" s="40">
        <f t="shared" si="0"/>
        <v>2019.02</v>
      </c>
      <c r="B155" s="242">
        <v>21</v>
      </c>
      <c r="C155" s="248">
        <v>28168</v>
      </c>
      <c r="D155" s="248">
        <v>11832</v>
      </c>
      <c r="E155" s="248">
        <v>63812</v>
      </c>
      <c r="F155" s="248">
        <v>19944</v>
      </c>
      <c r="G155" s="187">
        <v>42.005000000000003</v>
      </c>
      <c r="H155" s="187">
        <v>31.254000000000001</v>
      </c>
      <c r="I155" s="248">
        <v>10243</v>
      </c>
      <c r="J155" s="249">
        <v>1.9470858147027239</v>
      </c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</row>
    <row r="156" spans="1:30" ht="12.75" customHeight="1" x14ac:dyDescent="0.2">
      <c r="A156" s="40">
        <f t="shared" si="0"/>
        <v>2019.03</v>
      </c>
      <c r="B156" s="242">
        <v>21</v>
      </c>
      <c r="C156" s="248">
        <v>30101</v>
      </c>
      <c r="D156" s="248">
        <v>13486</v>
      </c>
      <c r="E156" s="248">
        <v>70773</v>
      </c>
      <c r="F156" s="248">
        <v>21506</v>
      </c>
      <c r="G156" s="187">
        <v>44.802</v>
      </c>
      <c r="H156" s="187">
        <v>30.387</v>
      </c>
      <c r="I156" s="248">
        <v>12009</v>
      </c>
      <c r="J156" s="249">
        <v>1.7908235490049129</v>
      </c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</row>
    <row r="157" spans="1:30" ht="12.75" customHeight="1" x14ac:dyDescent="0.2">
      <c r="A157" s="40">
        <f t="shared" si="0"/>
        <v>2019.04</v>
      </c>
      <c r="B157" s="242">
        <v>21</v>
      </c>
      <c r="C157" s="248">
        <v>28890</v>
      </c>
      <c r="D157" s="248">
        <v>13301</v>
      </c>
      <c r="E157" s="248">
        <v>67890</v>
      </c>
      <c r="F157" s="248">
        <v>22572</v>
      </c>
      <c r="G157" s="187">
        <v>46.04</v>
      </c>
      <c r="H157" s="187">
        <v>33.248000000000005</v>
      </c>
      <c r="I157" s="248">
        <v>12427</v>
      </c>
      <c r="J157" s="249">
        <v>1.8163675867063651</v>
      </c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</row>
    <row r="158" spans="1:30" ht="12.75" customHeight="1" x14ac:dyDescent="0.2">
      <c r="A158" s="40">
        <f t="shared" si="0"/>
        <v>2019.05</v>
      </c>
      <c r="B158" s="242">
        <v>21</v>
      </c>
      <c r="C158" s="248">
        <v>31062</v>
      </c>
      <c r="D158" s="248">
        <v>13215</v>
      </c>
      <c r="E158" s="248">
        <v>71052</v>
      </c>
      <c r="F158" s="248">
        <v>21244</v>
      </c>
      <c r="G158" s="187">
        <v>42.544000000000004</v>
      </c>
      <c r="H158" s="187">
        <v>29.899000000000001</v>
      </c>
      <c r="I158" s="248">
        <v>11857</v>
      </c>
      <c r="J158" s="249">
        <v>1.7916842371594839</v>
      </c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</row>
    <row r="159" spans="1:30" ht="12.75" customHeight="1" x14ac:dyDescent="0.2">
      <c r="A159" s="40">
        <f t="shared" si="0"/>
        <v>2019.06</v>
      </c>
      <c r="B159" s="242">
        <v>21</v>
      </c>
      <c r="C159" s="248">
        <v>30090</v>
      </c>
      <c r="D159" s="248">
        <v>13217</v>
      </c>
      <c r="E159" s="248">
        <v>68970</v>
      </c>
      <c r="F159" s="248">
        <v>21982</v>
      </c>
      <c r="G159" s="187">
        <v>43.925000000000004</v>
      </c>
      <c r="H159" s="187">
        <v>31.872</v>
      </c>
      <c r="I159" s="248">
        <v>12012</v>
      </c>
      <c r="J159" s="249">
        <v>1.83000333000333</v>
      </c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</row>
    <row r="160" spans="1:30" ht="12.75" customHeight="1" x14ac:dyDescent="0.2">
      <c r="A160" s="40">
        <f t="shared" si="0"/>
        <v>2019.07</v>
      </c>
      <c r="B160" s="242">
        <v>21</v>
      </c>
      <c r="C160" s="248">
        <v>30814</v>
      </c>
      <c r="D160" s="248">
        <v>14018</v>
      </c>
      <c r="E160" s="248">
        <v>70773</v>
      </c>
      <c r="F160" s="248">
        <v>24596</v>
      </c>
      <c r="G160" s="187">
        <v>45.492000000000004</v>
      </c>
      <c r="H160" s="187">
        <v>34.753</v>
      </c>
      <c r="I160" s="248">
        <v>12418</v>
      </c>
      <c r="J160" s="249">
        <v>1.9806732162989209</v>
      </c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</row>
    <row r="161" spans="1:30" ht="12.75" customHeight="1" x14ac:dyDescent="0.2">
      <c r="A161" s="40">
        <f t="shared" si="0"/>
        <v>2019.08</v>
      </c>
      <c r="B161" s="242">
        <v>21</v>
      </c>
      <c r="C161" s="248">
        <v>30969</v>
      </c>
      <c r="D161" s="248">
        <v>13747</v>
      </c>
      <c r="E161" s="248">
        <v>70773</v>
      </c>
      <c r="F161" s="248">
        <v>23121</v>
      </c>
      <c r="G161" s="187">
        <v>44.39</v>
      </c>
      <c r="H161" s="187">
        <v>32.669000000000004</v>
      </c>
      <c r="I161" s="248">
        <v>12838</v>
      </c>
      <c r="J161" s="249">
        <v>1.8009814612868047</v>
      </c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</row>
    <row r="162" spans="1:30" ht="12.75" customHeight="1" x14ac:dyDescent="0.2">
      <c r="A162" s="40">
        <f t="shared" si="0"/>
        <v>2019.09</v>
      </c>
      <c r="B162" s="242">
        <v>21</v>
      </c>
      <c r="C162" s="248">
        <v>29970</v>
      </c>
      <c r="D162" s="248">
        <v>13905</v>
      </c>
      <c r="E162" s="248">
        <v>68490</v>
      </c>
      <c r="F162" s="248">
        <v>23947</v>
      </c>
      <c r="G162" s="187">
        <v>46.396000000000001</v>
      </c>
      <c r="H162" s="187">
        <v>34.963999999999999</v>
      </c>
      <c r="I162" s="248">
        <v>13318</v>
      </c>
      <c r="J162" s="249">
        <v>1.7980928067277369</v>
      </c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</row>
    <row r="163" spans="1:30" ht="12.75" customHeight="1" x14ac:dyDescent="0.2">
      <c r="A163" s="40">
        <f t="shared" si="0"/>
        <v>2019.1</v>
      </c>
      <c r="B163" s="242">
        <v>21</v>
      </c>
      <c r="C163" s="248">
        <v>32488</v>
      </c>
      <c r="D163" s="248">
        <v>14823</v>
      </c>
      <c r="E163" s="248">
        <v>72540</v>
      </c>
      <c r="F163" s="248">
        <v>23551</v>
      </c>
      <c r="G163" s="187">
        <v>45.626000000000005</v>
      </c>
      <c r="H163" s="187">
        <v>32.466000000000001</v>
      </c>
      <c r="I163" s="248">
        <v>13107</v>
      </c>
      <c r="J163" s="249">
        <v>1.7968261234454872</v>
      </c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</row>
    <row r="164" spans="1:30" ht="12.75" customHeight="1" x14ac:dyDescent="0.2">
      <c r="A164" s="40">
        <f t="shared" si="0"/>
        <v>2019.11</v>
      </c>
      <c r="B164" s="242">
        <v>21</v>
      </c>
      <c r="C164" s="248">
        <v>31440</v>
      </c>
      <c r="D164" s="248">
        <v>14646</v>
      </c>
      <c r="E164" s="248">
        <v>70200</v>
      </c>
      <c r="F164" s="248">
        <v>24309</v>
      </c>
      <c r="G164" s="187">
        <v>46.584000000000003</v>
      </c>
      <c r="H164" s="187">
        <v>34.628</v>
      </c>
      <c r="I164" s="248">
        <v>13196</v>
      </c>
      <c r="J164" s="249">
        <v>1.8421491361018489</v>
      </c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</row>
    <row r="165" spans="1:30" ht="12.75" customHeight="1" x14ac:dyDescent="0.2">
      <c r="A165" s="40">
        <f t="shared" si="0"/>
        <v>2019.12</v>
      </c>
      <c r="B165" s="242">
        <v>21</v>
      </c>
      <c r="C165" s="248">
        <v>31837</v>
      </c>
      <c r="D165" s="248">
        <v>12905</v>
      </c>
      <c r="E165" s="248">
        <v>72137</v>
      </c>
      <c r="F165" s="248">
        <v>20632</v>
      </c>
      <c r="G165" s="187">
        <v>40.535000000000004</v>
      </c>
      <c r="H165" s="187">
        <v>28.601000000000003</v>
      </c>
      <c r="I165" s="248">
        <v>12984</v>
      </c>
      <c r="J165" s="249">
        <v>1.5890326555760936</v>
      </c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</row>
    <row r="166" spans="1:30" ht="12.75" customHeight="1" x14ac:dyDescent="0.2">
      <c r="A166" s="40">
        <f t="shared" si="0"/>
        <v>2020.01</v>
      </c>
      <c r="B166" s="250">
        <v>20</v>
      </c>
      <c r="C166" s="251">
        <v>29822</v>
      </c>
      <c r="D166" s="251">
        <v>11890</v>
      </c>
      <c r="E166" s="251">
        <v>70742</v>
      </c>
      <c r="F166" s="251">
        <v>21145</v>
      </c>
      <c r="G166" s="188">
        <v>39.869999999999997</v>
      </c>
      <c r="H166" s="188">
        <v>29.89</v>
      </c>
      <c r="I166" s="251">
        <v>11480</v>
      </c>
      <c r="J166" s="252">
        <v>1.841898955</v>
      </c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  <c r="AA166" s="253"/>
      <c r="AB166" s="253"/>
      <c r="AC166" s="253"/>
      <c r="AD166" s="253"/>
    </row>
    <row r="167" spans="1:30" ht="12.75" customHeight="1" x14ac:dyDescent="0.2">
      <c r="A167" s="40">
        <f t="shared" si="0"/>
        <v>2020.02</v>
      </c>
      <c r="B167" s="250">
        <v>20</v>
      </c>
      <c r="C167" s="251">
        <v>27463</v>
      </c>
      <c r="D167" s="251">
        <v>14406</v>
      </c>
      <c r="E167" s="251">
        <v>66932</v>
      </c>
      <c r="F167" s="251">
        <v>25948</v>
      </c>
      <c r="G167" s="188">
        <v>52.456000000000003</v>
      </c>
      <c r="H167" s="188">
        <v>38.768000000000001</v>
      </c>
      <c r="I167" s="251">
        <v>12632</v>
      </c>
      <c r="J167" s="252">
        <v>2.0541481949999998</v>
      </c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</row>
    <row r="168" spans="1:30" ht="12.75" customHeight="1" x14ac:dyDescent="0.2">
      <c r="A168" s="40">
        <f t="shared" si="0"/>
        <v>2020.03</v>
      </c>
      <c r="B168" s="250">
        <v>21</v>
      </c>
      <c r="C168" s="251">
        <v>18375</v>
      </c>
      <c r="D168" s="251">
        <v>8086</v>
      </c>
      <c r="E168" s="251">
        <v>44459</v>
      </c>
      <c r="F168" s="251">
        <v>13215</v>
      </c>
      <c r="G168" s="188">
        <v>44.005000000000003</v>
      </c>
      <c r="H168" s="188">
        <v>29.724</v>
      </c>
      <c r="I168" s="251">
        <v>6366</v>
      </c>
      <c r="J168" s="252">
        <v>2.0758718190000001</v>
      </c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</row>
    <row r="169" spans="1:30" ht="12.75" customHeight="1" x14ac:dyDescent="0.2">
      <c r="A169" s="40">
        <f t="shared" si="0"/>
        <v>2020.04</v>
      </c>
      <c r="B169" s="250">
        <v>0</v>
      </c>
      <c r="C169" s="254" t="e">
        <v>#N/A</v>
      </c>
      <c r="D169" s="254" t="e">
        <v>#N/A</v>
      </c>
      <c r="E169" s="254" t="e">
        <v>#N/A</v>
      </c>
      <c r="F169" s="254" t="e">
        <v>#N/A</v>
      </c>
      <c r="G169" s="254" t="e">
        <v>#N/A</v>
      </c>
      <c r="H169" s="254" t="e">
        <v>#N/A</v>
      </c>
      <c r="I169" s="254" t="e">
        <v>#N/A</v>
      </c>
      <c r="J169" s="255" t="e">
        <v>#N/A</v>
      </c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</row>
    <row r="170" spans="1:30" ht="12.75" customHeight="1" x14ac:dyDescent="0.2">
      <c r="A170" s="40">
        <f t="shared" si="0"/>
        <v>2020.05</v>
      </c>
      <c r="B170" s="250">
        <v>0</v>
      </c>
      <c r="C170" s="254" t="e">
        <v>#N/A</v>
      </c>
      <c r="D170" s="254" t="e">
        <v>#N/A</v>
      </c>
      <c r="E170" s="254" t="e">
        <v>#N/A</v>
      </c>
      <c r="F170" s="254" t="e">
        <v>#N/A</v>
      </c>
      <c r="G170" s="254" t="e">
        <v>#N/A</v>
      </c>
      <c r="H170" s="254" t="e">
        <v>#N/A</v>
      </c>
      <c r="I170" s="254" t="e">
        <v>#N/A</v>
      </c>
      <c r="J170" s="255" t="e">
        <v>#N/A</v>
      </c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</row>
    <row r="171" spans="1:30" ht="12.75" customHeight="1" x14ac:dyDescent="0.2">
      <c r="A171" s="40">
        <f t="shared" si="0"/>
        <v>2020.06</v>
      </c>
      <c r="B171" s="250">
        <v>8</v>
      </c>
      <c r="C171" s="251">
        <v>17130</v>
      </c>
      <c r="D171" s="251">
        <v>1561</v>
      </c>
      <c r="E171" s="251">
        <v>40020</v>
      </c>
      <c r="F171" s="251">
        <v>2447</v>
      </c>
      <c r="G171" s="188">
        <v>9.1129999999999995</v>
      </c>
      <c r="H171" s="188">
        <v>6.1139999999999999</v>
      </c>
      <c r="I171" s="251">
        <v>1275</v>
      </c>
      <c r="J171" s="252">
        <v>1.919215686</v>
      </c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B171" s="253"/>
      <c r="AC171" s="253"/>
      <c r="AD171" s="253"/>
    </row>
    <row r="172" spans="1:30" ht="12.75" customHeight="1" x14ac:dyDescent="0.2">
      <c r="A172" s="40">
        <f t="shared" si="0"/>
        <v>2020.07</v>
      </c>
      <c r="B172" s="250">
        <v>8</v>
      </c>
      <c r="C172" s="251">
        <v>17701</v>
      </c>
      <c r="D172" s="251">
        <v>1233</v>
      </c>
      <c r="E172" s="251">
        <v>41354</v>
      </c>
      <c r="F172" s="251">
        <v>2107</v>
      </c>
      <c r="G172" s="188">
        <v>6.9660000000000002</v>
      </c>
      <c r="H172" s="188">
        <v>5.0949999999999998</v>
      </c>
      <c r="I172" s="251">
        <v>1072</v>
      </c>
      <c r="J172" s="252">
        <v>1.9654850749999999</v>
      </c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  <c r="AA172" s="253"/>
      <c r="AB172" s="253"/>
      <c r="AC172" s="253"/>
      <c r="AD172" s="253"/>
    </row>
    <row r="173" spans="1:30" ht="12.75" customHeight="1" x14ac:dyDescent="0.2">
      <c r="A173" s="40">
        <f t="shared" si="0"/>
        <v>2020.08</v>
      </c>
      <c r="B173" s="250">
        <v>9</v>
      </c>
      <c r="C173" s="251">
        <v>16430</v>
      </c>
      <c r="D173" s="251">
        <v>1597</v>
      </c>
      <c r="E173" s="251">
        <v>41664</v>
      </c>
      <c r="F173" s="251">
        <v>3220</v>
      </c>
      <c r="G173" s="188">
        <v>9.7200000000000006</v>
      </c>
      <c r="H173" s="188">
        <v>7.7279999999999998</v>
      </c>
      <c r="I173" s="251">
        <v>1607</v>
      </c>
      <c r="J173" s="252">
        <v>2.0037336649999999</v>
      </c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  <c r="AA173" s="253"/>
      <c r="AB173" s="253"/>
      <c r="AC173" s="253"/>
      <c r="AD173" s="253"/>
    </row>
    <row r="174" spans="1:30" ht="12.75" customHeight="1" x14ac:dyDescent="0.2">
      <c r="A174" s="40">
        <f t="shared" si="0"/>
        <v>2020.09</v>
      </c>
      <c r="B174" s="250">
        <v>9</v>
      </c>
      <c r="C174" s="251">
        <v>15516</v>
      </c>
      <c r="D174" s="251">
        <v>1456</v>
      </c>
      <c r="E174" s="251">
        <v>39496</v>
      </c>
      <c r="F174" s="251">
        <v>2845</v>
      </c>
      <c r="G174" s="188">
        <v>9.3840000000000003</v>
      </c>
      <c r="H174" s="188">
        <v>7.2030000000000003</v>
      </c>
      <c r="I174" s="251">
        <v>1446</v>
      </c>
      <c r="J174" s="252">
        <v>1.9674965419999999</v>
      </c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</row>
    <row r="175" spans="1:30" ht="12.75" customHeight="1" x14ac:dyDescent="0.2">
      <c r="A175" s="40">
        <f t="shared" si="0"/>
        <v>2020.1</v>
      </c>
      <c r="B175" s="250">
        <v>10</v>
      </c>
      <c r="C175" s="251">
        <v>17019</v>
      </c>
      <c r="D175" s="251">
        <v>2083</v>
      </c>
      <c r="E175" s="251">
        <v>43245</v>
      </c>
      <c r="F175" s="251">
        <v>3741</v>
      </c>
      <c r="G175" s="188">
        <v>12.239000000000001</v>
      </c>
      <c r="H175" s="188">
        <v>8.6509999999999998</v>
      </c>
      <c r="I175" s="251">
        <v>2061</v>
      </c>
      <c r="J175" s="252">
        <v>1.8151382819999999</v>
      </c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  <c r="AA175" s="253"/>
      <c r="AB175" s="253"/>
      <c r="AC175" s="253"/>
      <c r="AD175" s="253"/>
    </row>
    <row r="176" spans="1:30" ht="12.75" customHeight="1" x14ac:dyDescent="0.2">
      <c r="A176" s="40">
        <f t="shared" si="0"/>
        <v>2020.11</v>
      </c>
      <c r="B176" s="250">
        <v>10</v>
      </c>
      <c r="C176" s="251">
        <v>17730</v>
      </c>
      <c r="D176" s="251">
        <v>2083</v>
      </c>
      <c r="E176" s="251">
        <v>40920</v>
      </c>
      <c r="F176" s="251">
        <v>2984</v>
      </c>
      <c r="G176" s="188">
        <v>11.747999999999999</v>
      </c>
      <c r="H176" s="188">
        <v>7.2919999999999998</v>
      </c>
      <c r="I176" s="251">
        <v>2047</v>
      </c>
      <c r="J176" s="252">
        <v>1.4577430389999999</v>
      </c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</row>
    <row r="177" spans="1:30" ht="12.75" customHeight="1" x14ac:dyDescent="0.2">
      <c r="A177" s="40">
        <f t="shared" si="0"/>
        <v>2020.12</v>
      </c>
      <c r="B177" s="250">
        <v>12</v>
      </c>
      <c r="C177" s="251">
        <v>22971</v>
      </c>
      <c r="D177" s="251">
        <v>3911</v>
      </c>
      <c r="E177" s="251">
        <v>57598</v>
      </c>
      <c r="F177" s="251">
        <v>6916</v>
      </c>
      <c r="G177" s="188">
        <v>17.026</v>
      </c>
      <c r="H177" s="188">
        <v>12.007</v>
      </c>
      <c r="I177" s="251">
        <v>3818</v>
      </c>
      <c r="J177" s="252">
        <v>1.8114195909999999</v>
      </c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</row>
    <row r="178" spans="1:30" ht="12.75" customHeight="1" x14ac:dyDescent="0.2">
      <c r="A178" s="40">
        <v>2021.01</v>
      </c>
      <c r="B178" s="250">
        <v>12</v>
      </c>
      <c r="C178" s="251">
        <v>20491</v>
      </c>
      <c r="D178" s="251">
        <v>4146</v>
      </c>
      <c r="E178" s="251">
        <v>51274</v>
      </c>
      <c r="F178" s="251">
        <v>7584</v>
      </c>
      <c r="G178" s="188">
        <v>20.233000000000001</v>
      </c>
      <c r="H178" s="188">
        <v>14.791</v>
      </c>
      <c r="I178" s="251">
        <v>4170</v>
      </c>
      <c r="J178" s="252">
        <v>1.8187050359712231</v>
      </c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  <c r="AA178" s="253"/>
      <c r="AB178" s="253"/>
      <c r="AC178" s="253"/>
      <c r="AD178" s="253"/>
    </row>
    <row r="179" spans="1:30" ht="12.75" customHeight="1" x14ac:dyDescent="0.2">
      <c r="A179" s="40">
        <v>2021.02</v>
      </c>
      <c r="B179" s="250">
        <v>12</v>
      </c>
      <c r="C179" s="251">
        <v>19124</v>
      </c>
      <c r="D179" s="251">
        <v>4435</v>
      </c>
      <c r="E179" s="251">
        <v>48860</v>
      </c>
      <c r="F179" s="251">
        <v>8277</v>
      </c>
      <c r="G179" s="188">
        <v>23.191000000000003</v>
      </c>
      <c r="H179" s="188">
        <v>16.940000000000001</v>
      </c>
      <c r="I179" s="251">
        <v>4573</v>
      </c>
      <c r="J179" s="252">
        <v>1.8099715722720315</v>
      </c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</row>
    <row r="180" spans="1:30" ht="12.75" customHeight="1" x14ac:dyDescent="0.2">
      <c r="A180" s="40">
        <v>2021.03</v>
      </c>
      <c r="B180" s="250">
        <v>11</v>
      </c>
      <c r="C180" s="251">
        <v>20057</v>
      </c>
      <c r="D180" s="251">
        <v>4320</v>
      </c>
      <c r="E180" s="251">
        <v>50065</v>
      </c>
      <c r="F180" s="251">
        <v>7424</v>
      </c>
      <c r="G180" s="188">
        <v>21.539000000000001</v>
      </c>
      <c r="H180" s="188">
        <v>14.829000000000001</v>
      </c>
      <c r="I180" s="251">
        <v>4411</v>
      </c>
      <c r="J180" s="252">
        <v>1.6830650646111993</v>
      </c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  <c r="AA180" s="253"/>
      <c r="AB180" s="253"/>
      <c r="AC180" s="253"/>
      <c r="AD180" s="253"/>
    </row>
    <row r="181" spans="1:30" ht="12.75" customHeight="1" x14ac:dyDescent="0.2">
      <c r="A181" s="40">
        <v>2021.04</v>
      </c>
      <c r="B181" s="250">
        <v>12</v>
      </c>
      <c r="C181" s="251">
        <v>19980</v>
      </c>
      <c r="D181" s="251">
        <v>3905</v>
      </c>
      <c r="E181" s="251">
        <v>46050</v>
      </c>
      <c r="F181" s="251">
        <v>6153</v>
      </c>
      <c r="G181" s="188">
        <v>19.545000000000002</v>
      </c>
      <c r="H181" s="188">
        <v>13.362</v>
      </c>
      <c r="I181" s="251">
        <v>3703</v>
      </c>
      <c r="J181" s="252">
        <v>1.6616257088846882</v>
      </c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</row>
    <row r="182" spans="1:30" ht="12.75" customHeight="1" x14ac:dyDescent="0.2">
      <c r="A182" s="40">
        <v>2021.05</v>
      </c>
      <c r="B182" s="250">
        <v>11</v>
      </c>
      <c r="C182" s="251">
        <v>20126</v>
      </c>
      <c r="D182" s="251">
        <v>2843</v>
      </c>
      <c r="E182" s="251">
        <v>50637</v>
      </c>
      <c r="F182" s="251">
        <v>4924</v>
      </c>
      <c r="G182" s="188">
        <v>14.126000000000001</v>
      </c>
      <c r="H182" s="188">
        <v>9.7240000000000002</v>
      </c>
      <c r="I182" s="251">
        <v>2833</v>
      </c>
      <c r="J182" s="252">
        <v>1.7380868337451465</v>
      </c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53"/>
    </row>
    <row r="183" spans="1:30" ht="12.75" customHeight="1" x14ac:dyDescent="0.2">
      <c r="A183" s="40">
        <v>2021.06</v>
      </c>
      <c r="B183" s="250">
        <v>10</v>
      </c>
      <c r="C183" s="251">
        <v>18330</v>
      </c>
      <c r="D183" s="251">
        <v>2222</v>
      </c>
      <c r="E183" s="251">
        <v>44250</v>
      </c>
      <c r="F183" s="251">
        <v>3649</v>
      </c>
      <c r="G183" s="188">
        <v>12.122</v>
      </c>
      <c r="H183" s="188">
        <v>8.2460000000000004</v>
      </c>
      <c r="I183" s="251">
        <v>2194</v>
      </c>
      <c r="J183" s="252">
        <v>1.6631722880583408</v>
      </c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  <c r="AA183" s="253"/>
      <c r="AB183" s="253"/>
      <c r="AC183" s="253"/>
      <c r="AD183" s="253"/>
    </row>
    <row r="184" spans="1:30" ht="12.75" customHeight="1" x14ac:dyDescent="0.2">
      <c r="A184" s="40">
        <v>2021.07</v>
      </c>
      <c r="B184" s="250">
        <v>11</v>
      </c>
      <c r="C184" s="251">
        <v>19655</v>
      </c>
      <c r="D184" s="251">
        <v>5301</v>
      </c>
      <c r="E184" s="251">
        <v>48920</v>
      </c>
      <c r="F184" s="251">
        <v>9386</v>
      </c>
      <c r="G184" s="188">
        <v>26.97</v>
      </c>
      <c r="H184" s="188">
        <v>19.186</v>
      </c>
      <c r="I184" s="251">
        <v>5195</v>
      </c>
      <c r="J184" s="252">
        <v>1.8067372473532242</v>
      </c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  <c r="AA184" s="253"/>
      <c r="AB184" s="253"/>
      <c r="AC184" s="253"/>
      <c r="AD184" s="253"/>
    </row>
    <row r="185" spans="1:30" ht="12.75" customHeight="1" x14ac:dyDescent="0.2">
      <c r="A185" s="40">
        <v>2021.08</v>
      </c>
      <c r="B185" s="250">
        <v>12</v>
      </c>
      <c r="C185" s="251">
        <v>21111</v>
      </c>
      <c r="D185" s="251">
        <v>5735</v>
      </c>
      <c r="E185" s="251">
        <v>52080</v>
      </c>
      <c r="F185" s="251">
        <v>9726</v>
      </c>
      <c r="G185" s="188">
        <v>27.166</v>
      </c>
      <c r="H185" s="188">
        <v>18.675000000000001</v>
      </c>
      <c r="I185" s="251">
        <v>5622</v>
      </c>
      <c r="J185" s="252">
        <v>1.7299893276414087</v>
      </c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  <c r="AA185" s="253"/>
      <c r="AB185" s="253"/>
      <c r="AC185" s="253"/>
      <c r="AD185" s="253"/>
    </row>
    <row r="186" spans="1:30" ht="12.75" customHeight="1" x14ac:dyDescent="0.2">
      <c r="A186" s="40">
        <v>2021.09</v>
      </c>
      <c r="B186" s="250">
        <v>12</v>
      </c>
      <c r="C186" s="251">
        <v>20370</v>
      </c>
      <c r="D186" s="251">
        <v>5937</v>
      </c>
      <c r="E186" s="251">
        <v>50400</v>
      </c>
      <c r="F186" s="251">
        <v>10307</v>
      </c>
      <c r="G186" s="188">
        <v>29.146000000000001</v>
      </c>
      <c r="H186" s="188">
        <v>20.45</v>
      </c>
      <c r="I186" s="251">
        <v>5956</v>
      </c>
      <c r="J186" s="252">
        <v>1.7305238415043653</v>
      </c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  <c r="AA186" s="253"/>
      <c r="AB186" s="253"/>
      <c r="AC186" s="253"/>
      <c r="AD186" s="253"/>
    </row>
    <row r="187" spans="1:30" ht="12.75" customHeight="1" x14ac:dyDescent="0.2">
      <c r="A187" s="40">
        <v>2021.1</v>
      </c>
      <c r="B187" s="250">
        <v>13</v>
      </c>
      <c r="C187" s="251">
        <v>21204</v>
      </c>
      <c r="D187" s="251">
        <v>7837</v>
      </c>
      <c r="E187" s="251">
        <v>52638</v>
      </c>
      <c r="F187" s="251">
        <v>13870</v>
      </c>
      <c r="G187" s="188">
        <v>36.96</v>
      </c>
      <c r="H187" s="188">
        <v>26.35</v>
      </c>
      <c r="I187" s="251">
        <v>8161</v>
      </c>
      <c r="J187" s="252">
        <v>1.6995466241882122</v>
      </c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</row>
    <row r="188" spans="1:30" ht="12.75" customHeight="1" x14ac:dyDescent="0.2">
      <c r="A188" s="40">
        <v>2021.11</v>
      </c>
      <c r="B188" s="250">
        <v>13</v>
      </c>
      <c r="C188" s="251">
        <v>20220</v>
      </c>
      <c r="D188" s="251">
        <v>8077</v>
      </c>
      <c r="E188" s="251">
        <v>50580</v>
      </c>
      <c r="F188" s="251">
        <v>14054</v>
      </c>
      <c r="G188" s="188">
        <v>39.946000000000005</v>
      </c>
      <c r="H188" s="188">
        <v>27.786000000000001</v>
      </c>
      <c r="I188" s="251">
        <v>7931</v>
      </c>
      <c r="J188" s="252">
        <v>1.7720337914512672</v>
      </c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  <c r="AA188" s="253"/>
      <c r="AB188" s="253"/>
      <c r="AC188" s="253"/>
      <c r="AD188" s="253"/>
    </row>
    <row r="189" spans="1:30" ht="12.75" customHeight="1" x14ac:dyDescent="0.2">
      <c r="A189" s="40">
        <v>2021.12</v>
      </c>
      <c r="B189" s="250">
        <v>14</v>
      </c>
      <c r="C189" s="251">
        <v>22072</v>
      </c>
      <c r="D189" s="251">
        <v>9358</v>
      </c>
      <c r="E189" s="251">
        <v>54932</v>
      </c>
      <c r="F189" s="251">
        <v>15606</v>
      </c>
      <c r="G189" s="188">
        <v>42.398000000000003</v>
      </c>
      <c r="H189" s="188">
        <v>28.41</v>
      </c>
      <c r="I189" s="251">
        <v>9714</v>
      </c>
      <c r="J189" s="252">
        <v>1.6065472513897467</v>
      </c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</row>
    <row r="190" spans="1:30" ht="12.75" customHeight="1" x14ac:dyDescent="0.2">
      <c r="A190" s="40">
        <v>2022.01</v>
      </c>
      <c r="B190" s="250">
        <v>14</v>
      </c>
      <c r="C190" s="251">
        <v>22940</v>
      </c>
      <c r="D190" s="251">
        <v>7269</v>
      </c>
      <c r="E190" s="251">
        <v>56234</v>
      </c>
      <c r="F190" s="251">
        <v>13333</v>
      </c>
      <c r="G190" s="188">
        <v>31.687000000000001</v>
      </c>
      <c r="H190" s="188">
        <v>23.71</v>
      </c>
      <c r="I190" s="251">
        <v>7533</v>
      </c>
      <c r="J190" s="252">
        <v>1.7699455728129563</v>
      </c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</row>
    <row r="191" spans="1:30" ht="12.75" customHeight="1" x14ac:dyDescent="0.2">
      <c r="A191" s="40">
        <v>2022.02</v>
      </c>
      <c r="B191" s="250">
        <v>14</v>
      </c>
      <c r="C191" s="251">
        <v>21056</v>
      </c>
      <c r="D191" s="251">
        <v>8020</v>
      </c>
      <c r="E191" s="251">
        <v>51464</v>
      </c>
      <c r="F191" s="251">
        <v>14570</v>
      </c>
      <c r="G191" s="188">
        <v>38.088999999999999</v>
      </c>
      <c r="H191" s="188">
        <v>28.311</v>
      </c>
      <c r="I191" s="251">
        <v>8842</v>
      </c>
      <c r="J191" s="252">
        <v>1.6478172359194752</v>
      </c>
      <c r="K191" s="253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</row>
    <row r="192" spans="1:30" ht="12.75" customHeight="1" x14ac:dyDescent="0.2">
      <c r="A192" s="40">
        <v>2022.03</v>
      </c>
      <c r="B192" s="250">
        <v>14</v>
      </c>
      <c r="C192" s="251">
        <v>23312</v>
      </c>
      <c r="D192" s="251">
        <v>9481</v>
      </c>
      <c r="E192" s="251">
        <v>56978</v>
      </c>
      <c r="F192" s="251">
        <v>16692</v>
      </c>
      <c r="G192" s="188">
        <v>40.67</v>
      </c>
      <c r="H192" s="188">
        <v>29.296000000000003</v>
      </c>
      <c r="I192" s="251">
        <v>10166</v>
      </c>
      <c r="J192" s="252">
        <v>1.6419437340153453</v>
      </c>
      <c r="K192" s="253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</row>
    <row r="193" spans="1:30" ht="12.75" customHeight="1" x14ac:dyDescent="0.2">
      <c r="A193" s="40">
        <v>2022.04</v>
      </c>
      <c r="B193" s="250">
        <v>14</v>
      </c>
      <c r="C193" s="251">
        <v>22830</v>
      </c>
      <c r="D193" s="251">
        <v>10408</v>
      </c>
      <c r="E193" s="251">
        <v>55380</v>
      </c>
      <c r="F193" s="251">
        <v>17551</v>
      </c>
      <c r="G193" s="188">
        <v>45.588999999999999</v>
      </c>
      <c r="H193" s="188">
        <v>31.692</v>
      </c>
      <c r="I193" s="251">
        <v>10924</v>
      </c>
      <c r="J193" s="252">
        <v>1.6066459172464298</v>
      </c>
      <c r="K193" s="253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</row>
    <row r="194" spans="1:30" ht="12.75" customHeight="1" x14ac:dyDescent="0.2">
      <c r="A194" s="40">
        <v>2022.05</v>
      </c>
      <c r="B194" s="250">
        <v>15</v>
      </c>
      <c r="C194" s="251">
        <v>23362</v>
      </c>
      <c r="D194" s="251">
        <v>11545</v>
      </c>
      <c r="E194" s="251">
        <v>56637</v>
      </c>
      <c r="F194" s="251">
        <v>19321</v>
      </c>
      <c r="G194" s="188">
        <v>49.417999999999999</v>
      </c>
      <c r="H194" s="188">
        <v>34.114000000000004</v>
      </c>
      <c r="I194" s="251">
        <v>11740</v>
      </c>
      <c r="J194" s="252">
        <v>1.6457410562180579</v>
      </c>
      <c r="K194" s="253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</row>
    <row r="195" spans="1:30" ht="12.75" customHeight="1" x14ac:dyDescent="0.2">
      <c r="A195" s="40">
        <v>2022.06</v>
      </c>
      <c r="B195" s="250">
        <v>15</v>
      </c>
      <c r="C195" s="251">
        <v>23160</v>
      </c>
      <c r="D195" s="251">
        <v>10650</v>
      </c>
      <c r="E195" s="251">
        <v>56130</v>
      </c>
      <c r="F195" s="251">
        <v>17414</v>
      </c>
      <c r="G195" s="188">
        <v>45.984000000000002</v>
      </c>
      <c r="H195" s="188">
        <v>31.024000000000001</v>
      </c>
      <c r="I195" s="251">
        <v>11186</v>
      </c>
      <c r="J195" s="252">
        <v>1.5567673878061863</v>
      </c>
      <c r="K195" s="253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</row>
    <row r="196" spans="1:30" ht="12.75" customHeight="1" x14ac:dyDescent="0.2">
      <c r="A196" s="40">
        <v>2022.07</v>
      </c>
      <c r="B196" s="250">
        <v>16</v>
      </c>
      <c r="C196" s="251">
        <v>24924</v>
      </c>
      <c r="D196" s="251">
        <v>14054</v>
      </c>
      <c r="E196" s="251">
        <v>60326</v>
      </c>
      <c r="F196" s="251">
        <v>23890</v>
      </c>
      <c r="G196" s="188">
        <v>56.387</v>
      </c>
      <c r="H196" s="188">
        <v>39.600999999999999</v>
      </c>
      <c r="I196" s="251">
        <v>14424</v>
      </c>
      <c r="J196" s="252">
        <v>1.6562673322240711</v>
      </c>
      <c r="K196" s="253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</row>
    <row r="197" spans="1:30" ht="12.75" customHeight="1" x14ac:dyDescent="0.2">
      <c r="A197" s="40">
        <v>2022.08</v>
      </c>
      <c r="B197" s="250">
        <v>16</v>
      </c>
      <c r="C197" s="251">
        <v>24769</v>
      </c>
      <c r="D197" s="251">
        <v>12239</v>
      </c>
      <c r="E197" s="251">
        <v>60636</v>
      </c>
      <c r="F197" s="251">
        <v>20017</v>
      </c>
      <c r="G197" s="188">
        <v>49.413000000000004</v>
      </c>
      <c r="H197" s="188">
        <v>33.012</v>
      </c>
      <c r="I197" s="251">
        <v>13527</v>
      </c>
      <c r="J197" s="252">
        <v>1.4797811783839727</v>
      </c>
      <c r="K197" s="253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</row>
    <row r="198" spans="1:30" ht="12.75" customHeight="1" x14ac:dyDescent="0.2">
      <c r="A198" s="40">
        <v>2022.09</v>
      </c>
      <c r="B198" s="250">
        <v>16</v>
      </c>
      <c r="C198" s="251">
        <v>24030</v>
      </c>
      <c r="D198" s="251">
        <v>12117</v>
      </c>
      <c r="E198" s="251">
        <v>59100</v>
      </c>
      <c r="F198" s="251">
        <v>19446</v>
      </c>
      <c r="G198" s="188">
        <v>50.423999999999999</v>
      </c>
      <c r="H198" s="188">
        <v>32.904000000000003</v>
      </c>
      <c r="I198" s="251">
        <v>12956</v>
      </c>
      <c r="J198" s="252">
        <v>1.5009262117937634</v>
      </c>
      <c r="K198" s="253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</row>
    <row r="199" spans="1:30" ht="12.75" customHeight="1" x14ac:dyDescent="0.2">
      <c r="A199" s="40">
        <v>2022.1</v>
      </c>
      <c r="B199" s="250">
        <v>16</v>
      </c>
      <c r="C199" s="251">
        <v>24831</v>
      </c>
      <c r="D199" s="251">
        <v>12640</v>
      </c>
      <c r="E199" s="251">
        <v>60760</v>
      </c>
      <c r="F199" s="251">
        <v>20812</v>
      </c>
      <c r="G199" s="188">
        <v>50.904000000000003</v>
      </c>
      <c r="H199" s="188">
        <v>34.253</v>
      </c>
      <c r="I199" s="251">
        <v>13549</v>
      </c>
      <c r="J199" s="252">
        <v>1.5360543213521294</v>
      </c>
      <c r="K199" s="253"/>
      <c r="L199" s="147" t="s">
        <v>136</v>
      </c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</row>
    <row r="200" spans="1:30" ht="12.75" customHeight="1" x14ac:dyDescent="0.2">
      <c r="A200" s="40">
        <v>2022.11</v>
      </c>
      <c r="B200" s="250">
        <v>16</v>
      </c>
      <c r="C200" s="251">
        <v>24120</v>
      </c>
      <c r="D200" s="251">
        <v>12962</v>
      </c>
      <c r="E200" s="251">
        <v>58500</v>
      </c>
      <c r="F200" s="251">
        <v>19599</v>
      </c>
      <c r="G200" s="188">
        <v>53.74</v>
      </c>
      <c r="H200" s="188">
        <v>33.503</v>
      </c>
      <c r="I200" s="251">
        <v>13044</v>
      </c>
      <c r="J200" s="252">
        <v>1.5025298988040479</v>
      </c>
      <c r="K200" s="253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</row>
    <row r="201" spans="1:30" ht="12.75" customHeight="1" x14ac:dyDescent="0.2">
      <c r="A201" s="40">
        <v>2022.12</v>
      </c>
      <c r="B201" s="250">
        <v>16</v>
      </c>
      <c r="C201" s="251">
        <v>23948</v>
      </c>
      <c r="D201" s="251">
        <v>8909</v>
      </c>
      <c r="E201" s="251">
        <v>58470</v>
      </c>
      <c r="F201" s="251">
        <v>16057</v>
      </c>
      <c r="G201" s="188">
        <v>37.201000000000001</v>
      </c>
      <c r="H201" s="188">
        <v>27.462</v>
      </c>
      <c r="I201" s="251">
        <v>9864</v>
      </c>
      <c r="J201" s="252">
        <v>1.627838605028386</v>
      </c>
      <c r="K201" s="253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</row>
    <row r="202" spans="1:30" ht="12.75" customHeight="1" x14ac:dyDescent="0.2">
      <c r="A202" s="40">
        <f>A190+1</f>
        <v>2023.01</v>
      </c>
      <c r="B202" s="250">
        <v>18</v>
      </c>
      <c r="C202" s="251">
        <v>25666</v>
      </c>
      <c r="D202" s="251">
        <v>12543</v>
      </c>
      <c r="E202" s="251">
        <v>63689</v>
      </c>
      <c r="F202" s="251">
        <v>23562</v>
      </c>
      <c r="G202" s="188">
        <v>48.870000000000005</v>
      </c>
      <c r="H202" s="188">
        <v>36.995000000000005</v>
      </c>
      <c r="I202" s="251">
        <v>13644</v>
      </c>
      <c r="J202" s="252">
        <v>1.7</v>
      </c>
      <c r="K202" s="253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</row>
    <row r="203" spans="1:30" ht="12.75" customHeight="1" x14ac:dyDescent="0.2">
      <c r="A203" s="40">
        <f t="shared" ref="A203:A225" si="1">A191+1</f>
        <v>2023.02</v>
      </c>
      <c r="B203" s="250">
        <v>18</v>
      </c>
      <c r="C203" s="251">
        <v>23632</v>
      </c>
      <c r="D203" s="251">
        <v>11276</v>
      </c>
      <c r="E203" s="251">
        <v>58912</v>
      </c>
      <c r="F203" s="251">
        <v>20213</v>
      </c>
      <c r="G203" s="188">
        <v>47.715000000000003</v>
      </c>
      <c r="H203" s="188">
        <v>34.31</v>
      </c>
      <c r="I203" s="251">
        <v>13414</v>
      </c>
      <c r="J203" s="252">
        <v>1.5</v>
      </c>
      <c r="K203" s="253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</row>
    <row r="204" spans="1:30" ht="12.75" customHeight="1" x14ac:dyDescent="0.2">
      <c r="A204" s="40">
        <f t="shared" si="1"/>
        <v>2023.03</v>
      </c>
      <c r="B204" s="250">
        <v>17</v>
      </c>
      <c r="C204" s="251">
        <v>24521</v>
      </c>
      <c r="D204" s="251">
        <v>12362</v>
      </c>
      <c r="E204" s="251">
        <v>61814</v>
      </c>
      <c r="F204" s="251">
        <v>21710</v>
      </c>
      <c r="G204" s="188">
        <v>50.414000000000001</v>
      </c>
      <c r="H204" s="188">
        <v>35.121000000000002</v>
      </c>
      <c r="I204" s="251">
        <v>14304</v>
      </c>
      <c r="J204" s="252">
        <v>1.5</v>
      </c>
      <c r="K204" s="253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</row>
    <row r="205" spans="1:30" ht="12.75" customHeight="1" x14ac:dyDescent="0.2">
      <c r="A205" s="40">
        <f t="shared" si="1"/>
        <v>2023.04</v>
      </c>
      <c r="B205" s="250">
        <v>18</v>
      </c>
      <c r="C205" s="251">
        <v>25257</v>
      </c>
      <c r="D205" s="251">
        <v>12869</v>
      </c>
      <c r="E205" s="251">
        <v>63234</v>
      </c>
      <c r="F205" s="251">
        <v>23298</v>
      </c>
      <c r="G205" s="188">
        <v>50.952000000000005</v>
      </c>
      <c r="H205" s="188">
        <v>36.844000000000001</v>
      </c>
      <c r="I205" s="251">
        <v>15658</v>
      </c>
      <c r="J205" s="252">
        <v>1.5</v>
      </c>
      <c r="K205" s="253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</row>
    <row r="206" spans="1:30" ht="12.75" customHeight="1" x14ac:dyDescent="0.2">
      <c r="A206" s="40">
        <f t="shared" si="1"/>
        <v>2023.05</v>
      </c>
      <c r="B206" s="250">
        <v>18</v>
      </c>
      <c r="C206" s="251">
        <v>25845</v>
      </c>
      <c r="D206" s="251">
        <v>11861</v>
      </c>
      <c r="E206" s="251">
        <v>64459</v>
      </c>
      <c r="F206" s="251">
        <v>20561</v>
      </c>
      <c r="G206" s="188">
        <v>45.893000000000001</v>
      </c>
      <c r="H206" s="188">
        <v>31.898000000000003</v>
      </c>
      <c r="I206" s="251">
        <v>14059</v>
      </c>
      <c r="J206" s="252">
        <v>1.5</v>
      </c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</row>
    <row r="207" spans="1:30" ht="12.75" customHeight="1" x14ac:dyDescent="0.2">
      <c r="A207" s="40">
        <f t="shared" si="1"/>
        <v>2023.06</v>
      </c>
      <c r="B207" s="250">
        <v>18</v>
      </c>
      <c r="C207" s="251">
        <v>25050</v>
      </c>
      <c r="D207" s="251">
        <v>11037</v>
      </c>
      <c r="E207" s="251">
        <v>62520</v>
      </c>
      <c r="F207" s="251">
        <v>19124</v>
      </c>
      <c r="G207" s="188">
        <v>44.06</v>
      </c>
      <c r="H207" s="188">
        <v>30.589000000000002</v>
      </c>
      <c r="I207" s="251">
        <v>12693</v>
      </c>
      <c r="J207" s="252">
        <v>1.5</v>
      </c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</row>
    <row r="208" spans="1:30" ht="12.75" customHeight="1" x14ac:dyDescent="0.2">
      <c r="A208" s="40">
        <f t="shared" si="1"/>
        <v>2023.07</v>
      </c>
      <c r="B208" s="250">
        <v>18</v>
      </c>
      <c r="C208" s="251">
        <v>26350</v>
      </c>
      <c r="D208" s="251">
        <v>13804</v>
      </c>
      <c r="E208" s="251">
        <v>66123</v>
      </c>
      <c r="F208" s="251">
        <v>25234</v>
      </c>
      <c r="G208" s="188">
        <v>52.387</v>
      </c>
      <c r="H208" s="188">
        <v>38.161999999999999</v>
      </c>
      <c r="I208" s="251">
        <v>16824</v>
      </c>
      <c r="J208" s="252">
        <v>1.5</v>
      </c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</row>
    <row r="209" spans="1:30" ht="12.75" customHeight="1" x14ac:dyDescent="0.2">
      <c r="A209" s="40">
        <f t="shared" si="1"/>
        <v>2023.08</v>
      </c>
      <c r="B209" s="250">
        <v>18</v>
      </c>
      <c r="C209" s="251">
        <v>26381</v>
      </c>
      <c r="D209" s="251">
        <v>12397</v>
      </c>
      <c r="E209" s="251">
        <v>65782</v>
      </c>
      <c r="F209" s="251">
        <v>21631</v>
      </c>
      <c r="G209" s="188">
        <v>46.992000000000004</v>
      </c>
      <c r="H209" s="188">
        <v>32.883000000000003</v>
      </c>
      <c r="I209" s="251">
        <v>14472</v>
      </c>
      <c r="J209" s="252">
        <v>1.5</v>
      </c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</row>
    <row r="210" spans="1:30" ht="12.75" customHeight="1" x14ac:dyDescent="0.2">
      <c r="A210" s="40">
        <f t="shared" si="1"/>
        <v>2023.09</v>
      </c>
      <c r="B210" s="250">
        <v>18</v>
      </c>
      <c r="C210" s="251">
        <v>25650</v>
      </c>
      <c r="D210" s="251">
        <v>12953</v>
      </c>
      <c r="E210" s="251">
        <v>64110</v>
      </c>
      <c r="F210" s="251">
        <v>24665</v>
      </c>
      <c r="G210" s="188">
        <v>50.499000000000002</v>
      </c>
      <c r="H210" s="188">
        <v>38.472999999999999</v>
      </c>
      <c r="I210" s="251">
        <v>15675</v>
      </c>
      <c r="J210" s="252">
        <v>1.6</v>
      </c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</row>
    <row r="211" spans="1:30" ht="12.75" customHeight="1" x14ac:dyDescent="0.2">
      <c r="A211" s="40">
        <f t="shared" si="1"/>
        <v>2023.1</v>
      </c>
      <c r="B211" s="250">
        <v>18</v>
      </c>
      <c r="C211" s="251">
        <v>26412</v>
      </c>
      <c r="D211" s="251">
        <v>11867</v>
      </c>
      <c r="E211" s="251">
        <v>65751</v>
      </c>
      <c r="F211" s="251">
        <v>21299</v>
      </c>
      <c r="G211" s="188">
        <v>44.93</v>
      </c>
      <c r="H211" s="188">
        <v>32.393000000000001</v>
      </c>
      <c r="I211" s="251">
        <v>14722</v>
      </c>
      <c r="J211" s="252">
        <v>1.4</v>
      </c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</row>
    <row r="212" spans="1:30" ht="12.75" customHeight="1" x14ac:dyDescent="0.2">
      <c r="A212" s="40">
        <f>A200+1</f>
        <v>2023.11</v>
      </c>
      <c r="B212" s="250">
        <v>18</v>
      </c>
      <c r="C212" s="251">
        <v>25590</v>
      </c>
      <c r="D212" s="251">
        <v>11464</v>
      </c>
      <c r="E212" s="251">
        <v>63330</v>
      </c>
      <c r="F212" s="251">
        <v>19876</v>
      </c>
      <c r="G212" s="188">
        <v>44.798999999999999</v>
      </c>
      <c r="H212" s="188">
        <v>31.385000000000002</v>
      </c>
      <c r="I212" s="251">
        <v>13123</v>
      </c>
      <c r="J212" s="252">
        <v>1.5</v>
      </c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</row>
    <row r="213" spans="1:30" ht="12.75" customHeight="1" x14ac:dyDescent="0.2">
      <c r="A213" s="40">
        <f t="shared" si="1"/>
        <v>2023.12</v>
      </c>
      <c r="B213" s="250">
        <v>18</v>
      </c>
      <c r="C213" s="251">
        <v>25801</v>
      </c>
      <c r="D213" s="251">
        <v>9838</v>
      </c>
      <c r="E213" s="251">
        <v>64019</v>
      </c>
      <c r="F213" s="251">
        <v>17625</v>
      </c>
      <c r="G213" s="188">
        <v>38.1</v>
      </c>
      <c r="H213" s="188">
        <v>27.5</v>
      </c>
      <c r="I213" s="251">
        <v>11827</v>
      </c>
      <c r="J213" s="252">
        <v>1.5</v>
      </c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</row>
    <row r="214" spans="1:30" ht="12.75" customHeight="1" x14ac:dyDescent="0.2">
      <c r="A214" s="40">
        <f t="shared" si="1"/>
        <v>2024.01</v>
      </c>
      <c r="B214" s="250">
        <v>20</v>
      </c>
      <c r="C214" s="251">
        <v>26857</v>
      </c>
      <c r="D214" s="251">
        <v>9306</v>
      </c>
      <c r="E214" s="251">
        <v>66116</v>
      </c>
      <c r="F214" s="251">
        <v>16695</v>
      </c>
      <c r="G214" s="188">
        <v>34.65</v>
      </c>
      <c r="H214" s="188">
        <v>25.251000000000001</v>
      </c>
      <c r="I214" s="251">
        <v>10956</v>
      </c>
      <c r="J214" s="252">
        <v>1.5238225629791895</v>
      </c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</row>
    <row r="215" spans="1:30" ht="12.75" customHeight="1" x14ac:dyDescent="0.2">
      <c r="A215" s="40">
        <f t="shared" si="1"/>
        <v>2024.02</v>
      </c>
      <c r="B215" s="250">
        <v>20</v>
      </c>
      <c r="C215" s="251">
        <v>24969</v>
      </c>
      <c r="D215" s="251">
        <v>9570</v>
      </c>
      <c r="E215" s="251">
        <v>61857</v>
      </c>
      <c r="F215" s="251">
        <v>17730</v>
      </c>
      <c r="G215" s="188">
        <v>38.328000000000003</v>
      </c>
      <c r="H215" s="188">
        <v>28.663</v>
      </c>
      <c r="I215" s="251">
        <v>11237</v>
      </c>
      <c r="J215" s="252">
        <v>1.5778232624365933</v>
      </c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</row>
    <row r="216" spans="1:30" ht="12.75" customHeight="1" x14ac:dyDescent="0.2">
      <c r="A216" s="40">
        <f t="shared" si="1"/>
        <v>2024.03</v>
      </c>
      <c r="B216" s="250">
        <v>20</v>
      </c>
      <c r="C216" s="251">
        <v>27001</v>
      </c>
      <c r="D216" s="251">
        <v>10215</v>
      </c>
      <c r="E216" s="251">
        <v>66588</v>
      </c>
      <c r="F216" s="251">
        <v>17308</v>
      </c>
      <c r="G216" s="188">
        <v>37.832000000000001</v>
      </c>
      <c r="H216" s="188">
        <v>25.993000000000002</v>
      </c>
      <c r="I216" s="251">
        <v>11851</v>
      </c>
      <c r="J216" s="252">
        <v>1.4604674710994854</v>
      </c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</row>
    <row r="217" spans="1:30" ht="12.75" customHeight="1" x14ac:dyDescent="0.2">
      <c r="A217" s="40">
        <f t="shared" si="1"/>
        <v>2024.04</v>
      </c>
      <c r="B217" s="250">
        <v>20</v>
      </c>
      <c r="C217" s="251">
        <v>26040</v>
      </c>
      <c r="D217" s="251">
        <v>9036</v>
      </c>
      <c r="E217" s="251">
        <v>64080</v>
      </c>
      <c r="F217" s="251">
        <v>14838</v>
      </c>
      <c r="G217" s="188">
        <v>34.700000000000003</v>
      </c>
      <c r="H217" s="188">
        <v>23.155000000000001</v>
      </c>
      <c r="I217" s="251">
        <v>9760</v>
      </c>
      <c r="J217" s="252">
        <v>1.5202868852459017</v>
      </c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</row>
    <row r="218" spans="1:30" ht="12.75" customHeight="1" x14ac:dyDescent="0.2">
      <c r="A218" s="40">
        <f t="shared" si="1"/>
        <v>2024.05</v>
      </c>
      <c r="B218" s="250">
        <v>20</v>
      </c>
      <c r="C218" s="251">
        <v>26970</v>
      </c>
      <c r="D218" s="251">
        <v>9663</v>
      </c>
      <c r="E218" s="251">
        <v>65999</v>
      </c>
      <c r="F218" s="251">
        <v>15597</v>
      </c>
      <c r="G218" s="188">
        <v>35.829000000000001</v>
      </c>
      <c r="H218" s="188">
        <v>23.632000000000001</v>
      </c>
      <c r="I218" s="251">
        <v>11185</v>
      </c>
      <c r="J218" s="252">
        <v>1.394456861868574</v>
      </c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</row>
    <row r="219" spans="1:30" ht="12.75" customHeight="1" x14ac:dyDescent="0.2">
      <c r="A219" s="40">
        <f t="shared" si="1"/>
        <v>2024.06</v>
      </c>
      <c r="B219" s="250">
        <v>20</v>
      </c>
      <c r="C219" s="251">
        <v>25980</v>
      </c>
      <c r="D219" s="251">
        <v>9964</v>
      </c>
      <c r="E219" s="251">
        <v>63600</v>
      </c>
      <c r="F219" s="251">
        <v>16677</v>
      </c>
      <c r="G219" s="188">
        <v>38.353000000000002</v>
      </c>
      <c r="H219" s="188">
        <v>26.222000000000001</v>
      </c>
      <c r="I219" s="251">
        <v>10932</v>
      </c>
      <c r="J219" s="252">
        <v>1.5255214050493964</v>
      </c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</row>
    <row r="220" spans="1:30" ht="12.75" customHeight="1" x14ac:dyDescent="0.2">
      <c r="A220" s="40">
        <f t="shared" si="1"/>
        <v>2024.07</v>
      </c>
      <c r="B220" s="250">
        <v>20</v>
      </c>
      <c r="C220" s="251">
        <v>26908</v>
      </c>
      <c r="D220" s="251">
        <v>11195</v>
      </c>
      <c r="E220" s="251">
        <v>65906</v>
      </c>
      <c r="F220" s="251">
        <v>19488</v>
      </c>
      <c r="G220" s="188">
        <v>41.605000000000004</v>
      </c>
      <c r="H220" s="188">
        <v>29.569000000000003</v>
      </c>
      <c r="I220" s="251">
        <v>12899</v>
      </c>
      <c r="J220" s="252">
        <v>1.5108147918443291</v>
      </c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</row>
    <row r="221" spans="1:30" ht="12.75" customHeight="1" x14ac:dyDescent="0.2">
      <c r="A221" s="40">
        <f t="shared" si="1"/>
        <v>2024.08</v>
      </c>
      <c r="B221" s="250">
        <v>19</v>
      </c>
      <c r="C221" s="251">
        <v>26412</v>
      </c>
      <c r="D221" s="251">
        <v>12471</v>
      </c>
      <c r="E221" s="251">
        <v>64976</v>
      </c>
      <c r="F221" s="251">
        <v>20787</v>
      </c>
      <c r="G221" s="188">
        <v>47.216999999999999</v>
      </c>
      <c r="H221" s="188">
        <v>31.992000000000001</v>
      </c>
      <c r="I221" s="251">
        <v>13146</v>
      </c>
      <c r="J221" s="252">
        <v>1.5812414422638066</v>
      </c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</row>
    <row r="222" spans="1:30" ht="12.75" customHeight="1" x14ac:dyDescent="0.2">
      <c r="A222" s="40">
        <f t="shared" si="1"/>
        <v>2024.09</v>
      </c>
      <c r="B222" s="250">
        <v>19</v>
      </c>
      <c r="C222" s="251">
        <v>25620</v>
      </c>
      <c r="D222" s="251">
        <v>12336</v>
      </c>
      <c r="E222" s="251">
        <v>63090</v>
      </c>
      <c r="F222" s="251">
        <v>20603</v>
      </c>
      <c r="G222" s="188">
        <v>48.2</v>
      </c>
      <c r="H222" s="188">
        <v>32.700000000000003</v>
      </c>
      <c r="I222" s="251">
        <v>13502</v>
      </c>
      <c r="J222" s="252">
        <v>1.5</v>
      </c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</row>
    <row r="223" spans="1:30" ht="12.75" customHeight="1" x14ac:dyDescent="0.2">
      <c r="A223" s="40">
        <f t="shared" si="1"/>
        <v>2024.1</v>
      </c>
      <c r="B223" s="250" t="e">
        <v>#N/A</v>
      </c>
      <c r="C223" s="251" t="e">
        <v>#N/A</v>
      </c>
      <c r="D223" s="251" t="e">
        <v>#N/A</v>
      </c>
      <c r="E223" s="251" t="e">
        <v>#N/A</v>
      </c>
      <c r="F223" s="251" t="e">
        <v>#N/A</v>
      </c>
      <c r="G223" s="188" t="e">
        <v>#N/A</v>
      </c>
      <c r="H223" s="188" t="e">
        <v>#N/A</v>
      </c>
      <c r="I223" s="254" t="e">
        <v>#N/A</v>
      </c>
      <c r="J223" s="252" t="e">
        <v>#N/A</v>
      </c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</row>
    <row r="224" spans="1:30" ht="12.75" customHeight="1" x14ac:dyDescent="0.2">
      <c r="A224" s="40">
        <f t="shared" si="1"/>
        <v>2024.11</v>
      </c>
      <c r="B224" s="250" t="e">
        <v>#N/A</v>
      </c>
      <c r="C224" s="251" t="e">
        <v>#N/A</v>
      </c>
      <c r="D224" s="251" t="e">
        <v>#N/A</v>
      </c>
      <c r="E224" s="251" t="e">
        <v>#N/A</v>
      </c>
      <c r="F224" s="251" t="e">
        <v>#N/A</v>
      </c>
      <c r="G224" s="188" t="e">
        <v>#N/A</v>
      </c>
      <c r="H224" s="188" t="e">
        <v>#N/A</v>
      </c>
      <c r="I224" s="254" t="e">
        <v>#N/A</v>
      </c>
      <c r="J224" s="252" t="e">
        <v>#N/A</v>
      </c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</row>
    <row r="225" spans="1:30" ht="12.75" customHeight="1" x14ac:dyDescent="0.2">
      <c r="A225" s="40">
        <f t="shared" si="1"/>
        <v>2024.12</v>
      </c>
      <c r="B225" s="250" t="e">
        <v>#N/A</v>
      </c>
      <c r="C225" s="251" t="e">
        <v>#N/A</v>
      </c>
      <c r="D225" s="251" t="e">
        <v>#N/A</v>
      </c>
      <c r="E225" s="251" t="e">
        <v>#N/A</v>
      </c>
      <c r="F225" s="251" t="e">
        <v>#N/A</v>
      </c>
      <c r="G225" s="188" t="e">
        <v>#N/A</v>
      </c>
      <c r="H225" s="188" t="e">
        <v>#N/A</v>
      </c>
      <c r="I225" s="254" t="e">
        <v>#N/A</v>
      </c>
      <c r="J225" s="252" t="e">
        <v>#N/A</v>
      </c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</row>
    <row r="226" spans="1:30" ht="12.75" customHeight="1" x14ac:dyDescent="0.2">
      <c r="A226" s="127">
        <f>A214+1</f>
        <v>2025.01</v>
      </c>
      <c r="B226" s="250" t="e">
        <v>#N/A</v>
      </c>
      <c r="C226" s="251" t="e">
        <v>#N/A</v>
      </c>
      <c r="D226" s="251" t="e">
        <v>#N/A</v>
      </c>
      <c r="E226" s="251" t="e">
        <v>#N/A</v>
      </c>
      <c r="F226" s="251" t="e">
        <v>#N/A</v>
      </c>
      <c r="G226" s="188" t="e">
        <v>#N/A</v>
      </c>
      <c r="H226" s="188" t="e">
        <v>#N/A</v>
      </c>
      <c r="I226" s="254" t="e">
        <v>#N/A</v>
      </c>
      <c r="J226" s="252" t="e">
        <v>#N/A</v>
      </c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</row>
    <row r="227" spans="1:30" ht="12.75" customHeight="1" x14ac:dyDescent="0.2">
      <c r="A227" s="127">
        <f>A215+1</f>
        <v>2025.02</v>
      </c>
      <c r="B227" s="250" t="e">
        <v>#N/A</v>
      </c>
      <c r="C227" s="251" t="e">
        <v>#N/A</v>
      </c>
      <c r="D227" s="251" t="e">
        <v>#N/A</v>
      </c>
      <c r="E227" s="251" t="e">
        <v>#N/A</v>
      </c>
      <c r="F227" s="251" t="e">
        <v>#N/A</v>
      </c>
      <c r="G227" s="188" t="e">
        <v>#N/A</v>
      </c>
      <c r="H227" s="188" t="e">
        <v>#N/A</v>
      </c>
      <c r="I227" s="254" t="e">
        <v>#N/A</v>
      </c>
      <c r="J227" s="252" t="e">
        <v>#N/A</v>
      </c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</row>
    <row r="228" spans="1:30" ht="12.75" customHeight="1" x14ac:dyDescent="0.2">
      <c r="A228" s="127">
        <f>A216+1</f>
        <v>2025.03</v>
      </c>
      <c r="B228" s="250" t="e">
        <v>#N/A</v>
      </c>
      <c r="C228" s="251" t="e">
        <v>#N/A</v>
      </c>
      <c r="D228" s="251" t="e">
        <v>#N/A</v>
      </c>
      <c r="E228" s="251" t="e">
        <v>#N/A</v>
      </c>
      <c r="F228" s="251" t="e">
        <v>#N/A</v>
      </c>
      <c r="G228" s="188" t="e">
        <v>#N/A</v>
      </c>
      <c r="H228" s="188" t="e">
        <v>#N/A</v>
      </c>
      <c r="I228" s="254" t="e">
        <v>#N/A</v>
      </c>
      <c r="J228" s="252" t="e">
        <v>#N/A</v>
      </c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</row>
    <row r="229" spans="1:30" ht="12.75" customHeight="1" x14ac:dyDescent="0.2">
      <c r="A229" s="127">
        <f>A217+1</f>
        <v>2025.04</v>
      </c>
      <c r="B229" s="250" t="e">
        <v>#N/A</v>
      </c>
      <c r="C229" s="251" t="e">
        <v>#N/A</v>
      </c>
      <c r="D229" s="251" t="e">
        <v>#N/A</v>
      </c>
      <c r="E229" s="251" t="e">
        <v>#N/A</v>
      </c>
      <c r="F229" s="251" t="e">
        <v>#N/A</v>
      </c>
      <c r="G229" s="188" t="e">
        <v>#N/A</v>
      </c>
      <c r="H229" s="188" t="e">
        <v>#N/A</v>
      </c>
      <c r="I229" s="254" t="e">
        <v>#N/A</v>
      </c>
      <c r="J229" s="252" t="e">
        <v>#N/A</v>
      </c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</row>
    <row r="230" spans="1:30" ht="12.75" customHeight="1" x14ac:dyDescent="0.2">
      <c r="A230" s="127">
        <v>2025.05</v>
      </c>
      <c r="B230" s="250" t="e">
        <v>#N/A</v>
      </c>
      <c r="C230" s="251" t="e">
        <v>#N/A</v>
      </c>
      <c r="D230" s="251" t="e">
        <v>#N/A</v>
      </c>
      <c r="E230" s="251" t="e">
        <v>#N/A</v>
      </c>
      <c r="F230" s="251" t="e">
        <v>#N/A</v>
      </c>
      <c r="G230" s="188" t="e">
        <v>#N/A</v>
      </c>
      <c r="H230" s="188" t="e">
        <v>#N/A</v>
      </c>
      <c r="I230" s="254" t="e">
        <v>#N/A</v>
      </c>
      <c r="J230" s="252" t="e">
        <v>#N/A</v>
      </c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</row>
    <row r="231" spans="1:30" ht="12.75" customHeight="1" x14ac:dyDescent="0.2">
      <c r="A231" s="127">
        <v>2025.06</v>
      </c>
      <c r="B231" s="250" t="e">
        <v>#N/A</v>
      </c>
      <c r="C231" s="251" t="e">
        <v>#N/A</v>
      </c>
      <c r="D231" s="251" t="e">
        <v>#N/A</v>
      </c>
      <c r="E231" s="251" t="e">
        <v>#N/A</v>
      </c>
      <c r="F231" s="251" t="e">
        <v>#N/A</v>
      </c>
      <c r="G231" s="188" t="e">
        <v>#N/A</v>
      </c>
      <c r="H231" s="188" t="e">
        <v>#N/A</v>
      </c>
      <c r="I231" s="254" t="e">
        <v>#N/A</v>
      </c>
      <c r="J231" s="252" t="e">
        <v>#N/A</v>
      </c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</row>
    <row r="232" spans="1:30" ht="12.75" customHeight="1" x14ac:dyDescent="0.2">
      <c r="A232" s="127">
        <v>2025.07</v>
      </c>
      <c r="B232" s="250" t="e">
        <v>#N/A</v>
      </c>
      <c r="C232" s="251" t="e">
        <v>#N/A</v>
      </c>
      <c r="D232" s="251" t="e">
        <v>#N/A</v>
      </c>
      <c r="E232" s="251" t="e">
        <v>#N/A</v>
      </c>
      <c r="F232" s="251" t="e">
        <v>#N/A</v>
      </c>
      <c r="G232" s="188" t="e">
        <v>#N/A</v>
      </c>
      <c r="H232" s="188" t="e">
        <v>#N/A</v>
      </c>
      <c r="I232" s="254" t="e">
        <v>#N/A</v>
      </c>
      <c r="J232" s="252" t="e">
        <v>#N/A</v>
      </c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</row>
    <row r="233" spans="1:30" ht="12.75" customHeight="1" x14ac:dyDescent="0.2">
      <c r="A233" s="127">
        <v>2025.08</v>
      </c>
      <c r="B233" s="250" t="e">
        <v>#N/A</v>
      </c>
      <c r="C233" s="251" t="e">
        <v>#N/A</v>
      </c>
      <c r="D233" s="251" t="e">
        <v>#N/A</v>
      </c>
      <c r="E233" s="251" t="e">
        <v>#N/A</v>
      </c>
      <c r="F233" s="251" t="e">
        <v>#N/A</v>
      </c>
      <c r="G233" s="188" t="e">
        <v>#N/A</v>
      </c>
      <c r="H233" s="188" t="e">
        <v>#N/A</v>
      </c>
      <c r="I233" s="254" t="e">
        <v>#N/A</v>
      </c>
      <c r="J233" s="252" t="e">
        <v>#N/A</v>
      </c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</row>
    <row r="234" spans="1:30" ht="12.75" customHeight="1" x14ac:dyDescent="0.2">
      <c r="A234" s="127">
        <v>2025.09</v>
      </c>
      <c r="B234" s="250" t="e">
        <v>#N/A</v>
      </c>
      <c r="C234" s="251" t="e">
        <v>#N/A</v>
      </c>
      <c r="D234" s="251" t="e">
        <v>#N/A</v>
      </c>
      <c r="E234" s="251" t="e">
        <v>#N/A</v>
      </c>
      <c r="F234" s="251" t="e">
        <v>#N/A</v>
      </c>
      <c r="G234" s="188" t="e">
        <v>#N/A</v>
      </c>
      <c r="H234" s="188" t="e">
        <v>#N/A</v>
      </c>
      <c r="I234" s="254" t="e">
        <v>#N/A</v>
      </c>
      <c r="J234" s="252" t="e">
        <v>#N/A</v>
      </c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</row>
    <row r="235" spans="1:30" ht="12.75" customHeight="1" x14ac:dyDescent="0.2">
      <c r="A235" s="127">
        <v>2025.1</v>
      </c>
      <c r="B235" s="250" t="e">
        <v>#N/A</v>
      </c>
      <c r="C235" s="251" t="e">
        <v>#N/A</v>
      </c>
      <c r="D235" s="251" t="e">
        <v>#N/A</v>
      </c>
      <c r="E235" s="251" t="e">
        <v>#N/A</v>
      </c>
      <c r="F235" s="251" t="e">
        <v>#N/A</v>
      </c>
      <c r="G235" s="188" t="e">
        <v>#N/A</v>
      </c>
      <c r="H235" s="188" t="e">
        <v>#N/A</v>
      </c>
      <c r="I235" s="254" t="e">
        <v>#N/A</v>
      </c>
      <c r="J235" s="252" t="e">
        <v>#N/A</v>
      </c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</row>
    <row r="236" spans="1:30" ht="12.75" customHeight="1" x14ac:dyDescent="0.2">
      <c r="A236" s="127">
        <v>2025.11</v>
      </c>
      <c r="B236" s="250" t="e">
        <v>#N/A</v>
      </c>
      <c r="C236" s="251" t="e">
        <v>#N/A</v>
      </c>
      <c r="D236" s="251" t="e">
        <v>#N/A</v>
      </c>
      <c r="E236" s="251" t="e">
        <v>#N/A</v>
      </c>
      <c r="F236" s="251" t="e">
        <v>#N/A</v>
      </c>
      <c r="G236" s="188" t="e">
        <v>#N/A</v>
      </c>
      <c r="H236" s="188" t="e">
        <v>#N/A</v>
      </c>
      <c r="I236" s="254" t="e">
        <v>#N/A</v>
      </c>
      <c r="J236" s="252" t="e">
        <v>#N/A</v>
      </c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</row>
    <row r="237" spans="1:30" ht="12.75" customHeight="1" x14ac:dyDescent="0.2">
      <c r="A237" s="127">
        <v>2025.12</v>
      </c>
      <c r="B237" s="250" t="e">
        <v>#N/A</v>
      </c>
      <c r="C237" s="251" t="e">
        <v>#N/A</v>
      </c>
      <c r="D237" s="251" t="e">
        <v>#N/A</v>
      </c>
      <c r="E237" s="251" t="e">
        <v>#N/A</v>
      </c>
      <c r="F237" s="251" t="e">
        <v>#N/A</v>
      </c>
      <c r="G237" s="188" t="e">
        <v>#N/A</v>
      </c>
      <c r="H237" s="188" t="e">
        <v>#N/A</v>
      </c>
      <c r="I237" s="254" t="e">
        <v>#N/A</v>
      </c>
      <c r="J237" s="252" t="e">
        <v>#N/A</v>
      </c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</row>
    <row r="238" spans="1:30" ht="12.75" customHeight="1" x14ac:dyDescent="0.2">
      <c r="A238" s="127">
        <v>2026.01</v>
      </c>
      <c r="B238" s="250" t="e">
        <v>#N/A</v>
      </c>
      <c r="C238" s="251" t="e">
        <v>#N/A</v>
      </c>
      <c r="D238" s="251" t="e">
        <v>#N/A</v>
      </c>
      <c r="E238" s="251" t="e">
        <v>#N/A</v>
      </c>
      <c r="F238" s="251" t="e">
        <v>#N/A</v>
      </c>
      <c r="G238" s="188" t="e">
        <v>#N/A</v>
      </c>
      <c r="H238" s="188" t="e">
        <v>#N/A</v>
      </c>
      <c r="I238" s="254" t="e">
        <v>#N/A</v>
      </c>
      <c r="J238" s="252" t="e">
        <v>#N/A</v>
      </c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  <c r="AA238" s="147"/>
      <c r="AB238" s="147"/>
      <c r="AC238" s="147"/>
      <c r="AD238" s="147"/>
    </row>
    <row r="239" spans="1:30" ht="12.75" customHeight="1" x14ac:dyDescent="0.2">
      <c r="A239" s="127">
        <v>2026.02</v>
      </c>
      <c r="B239" s="250" t="e">
        <v>#N/A</v>
      </c>
      <c r="C239" s="251" t="e">
        <v>#N/A</v>
      </c>
      <c r="D239" s="251" t="e">
        <v>#N/A</v>
      </c>
      <c r="E239" s="251" t="e">
        <v>#N/A</v>
      </c>
      <c r="F239" s="251" t="e">
        <v>#N/A</v>
      </c>
      <c r="G239" s="188" t="e">
        <v>#N/A</v>
      </c>
      <c r="H239" s="188" t="e">
        <v>#N/A</v>
      </c>
      <c r="I239" s="254" t="e">
        <v>#N/A</v>
      </c>
      <c r="J239" s="252" t="e">
        <v>#N/A</v>
      </c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  <c r="AA239" s="147"/>
      <c r="AB239" s="147"/>
      <c r="AC239" s="147"/>
      <c r="AD239" s="147"/>
    </row>
    <row r="240" spans="1:30" ht="12.75" customHeight="1" x14ac:dyDescent="0.2">
      <c r="A240" s="127">
        <v>2026.03</v>
      </c>
      <c r="B240" s="250" t="e">
        <v>#N/A</v>
      </c>
      <c r="C240" s="251" t="e">
        <v>#N/A</v>
      </c>
      <c r="D240" s="251" t="e">
        <v>#N/A</v>
      </c>
      <c r="E240" s="251" t="e">
        <v>#N/A</v>
      </c>
      <c r="F240" s="251" t="e">
        <v>#N/A</v>
      </c>
      <c r="G240" s="188" t="e">
        <v>#N/A</v>
      </c>
      <c r="H240" s="188" t="e">
        <v>#N/A</v>
      </c>
      <c r="I240" s="254" t="e">
        <v>#N/A</v>
      </c>
      <c r="J240" s="252" t="e">
        <v>#N/A</v>
      </c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</row>
    <row r="241" spans="1:30" ht="12.75" customHeight="1" x14ac:dyDescent="0.2">
      <c r="A241" s="127">
        <v>2026.04</v>
      </c>
      <c r="B241" s="250" t="e">
        <v>#N/A</v>
      </c>
      <c r="C241" s="251" t="e">
        <v>#N/A</v>
      </c>
      <c r="D241" s="251" t="e">
        <v>#N/A</v>
      </c>
      <c r="E241" s="251" t="e">
        <v>#N/A</v>
      </c>
      <c r="F241" s="251" t="e">
        <v>#N/A</v>
      </c>
      <c r="G241" s="188" t="e">
        <v>#N/A</v>
      </c>
      <c r="H241" s="188" t="e">
        <v>#N/A</v>
      </c>
      <c r="I241" s="254" t="e">
        <v>#N/A</v>
      </c>
      <c r="J241" s="252" t="e">
        <v>#N/A</v>
      </c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  <c r="AA241" s="147"/>
      <c r="AB241" s="147"/>
      <c r="AC241" s="147"/>
      <c r="AD241" s="147"/>
    </row>
    <row r="242" spans="1:30" ht="12.75" customHeight="1" x14ac:dyDescent="0.2">
      <c r="A242" s="127">
        <v>2026.05</v>
      </c>
      <c r="B242" s="250" t="e">
        <v>#N/A</v>
      </c>
      <c r="C242" s="251" t="e">
        <v>#N/A</v>
      </c>
      <c r="D242" s="251" t="e">
        <v>#N/A</v>
      </c>
      <c r="E242" s="251" t="e">
        <v>#N/A</v>
      </c>
      <c r="F242" s="251" t="e">
        <v>#N/A</v>
      </c>
      <c r="G242" s="188" t="e">
        <v>#N/A</v>
      </c>
      <c r="H242" s="188" t="e">
        <v>#N/A</v>
      </c>
      <c r="I242" s="254" t="e">
        <v>#N/A</v>
      </c>
      <c r="J242" s="252" t="e">
        <v>#N/A</v>
      </c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  <c r="AA242" s="147"/>
      <c r="AB242" s="147"/>
      <c r="AC242" s="147"/>
      <c r="AD242" s="147"/>
    </row>
    <row r="243" spans="1:30" ht="12.75" customHeight="1" x14ac:dyDescent="0.2">
      <c r="A243" s="127">
        <v>2026.06</v>
      </c>
      <c r="B243" s="250" t="e">
        <v>#N/A</v>
      </c>
      <c r="C243" s="251" t="e">
        <v>#N/A</v>
      </c>
      <c r="D243" s="251" t="e">
        <v>#N/A</v>
      </c>
      <c r="E243" s="251" t="e">
        <v>#N/A</v>
      </c>
      <c r="F243" s="251" t="e">
        <v>#N/A</v>
      </c>
      <c r="G243" s="188" t="e">
        <v>#N/A</v>
      </c>
      <c r="H243" s="188" t="e">
        <v>#N/A</v>
      </c>
      <c r="I243" s="254" t="e">
        <v>#N/A</v>
      </c>
      <c r="J243" s="252" t="e">
        <v>#N/A</v>
      </c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  <c r="AA243" s="147"/>
      <c r="AB243" s="147"/>
      <c r="AC243" s="147"/>
      <c r="AD243" s="147"/>
    </row>
    <row r="244" spans="1:30" ht="12.75" customHeight="1" x14ac:dyDescent="0.2">
      <c r="A244" s="127">
        <v>2026.07</v>
      </c>
      <c r="B244" s="250" t="e">
        <v>#N/A</v>
      </c>
      <c r="C244" s="251" t="e">
        <v>#N/A</v>
      </c>
      <c r="D244" s="251" t="e">
        <v>#N/A</v>
      </c>
      <c r="E244" s="251" t="e">
        <v>#N/A</v>
      </c>
      <c r="F244" s="251" t="e">
        <v>#N/A</v>
      </c>
      <c r="G244" s="188" t="e">
        <v>#N/A</v>
      </c>
      <c r="H244" s="188" t="e">
        <v>#N/A</v>
      </c>
      <c r="I244" s="254" t="e">
        <v>#N/A</v>
      </c>
      <c r="J244" s="252" t="e">
        <v>#N/A</v>
      </c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  <c r="AA244" s="147"/>
      <c r="AB244" s="147"/>
      <c r="AC244" s="147"/>
      <c r="AD244" s="147"/>
    </row>
    <row r="245" spans="1:30" ht="12.75" customHeight="1" x14ac:dyDescent="0.2">
      <c r="A245" s="127">
        <v>2026.08</v>
      </c>
      <c r="B245" s="250" t="e">
        <v>#N/A</v>
      </c>
      <c r="C245" s="251" t="e">
        <v>#N/A</v>
      </c>
      <c r="D245" s="251" t="e">
        <v>#N/A</v>
      </c>
      <c r="E245" s="251" t="e">
        <v>#N/A</v>
      </c>
      <c r="F245" s="251" t="e">
        <v>#N/A</v>
      </c>
      <c r="G245" s="188" t="e">
        <v>#N/A</v>
      </c>
      <c r="H245" s="188" t="e">
        <v>#N/A</v>
      </c>
      <c r="I245" s="254" t="e">
        <v>#N/A</v>
      </c>
      <c r="J245" s="252" t="e">
        <v>#N/A</v>
      </c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  <c r="AA245" s="147"/>
      <c r="AB245" s="147"/>
      <c r="AC245" s="147"/>
      <c r="AD245" s="147"/>
    </row>
    <row r="246" spans="1:30" ht="12.75" customHeight="1" x14ac:dyDescent="0.2">
      <c r="A246" s="127">
        <v>2026.09</v>
      </c>
      <c r="B246" s="250" t="e">
        <v>#N/A</v>
      </c>
      <c r="C246" s="251" t="e">
        <v>#N/A</v>
      </c>
      <c r="D246" s="251" t="e">
        <v>#N/A</v>
      </c>
      <c r="E246" s="251" t="e">
        <v>#N/A</v>
      </c>
      <c r="F246" s="251" t="e">
        <v>#N/A</v>
      </c>
      <c r="G246" s="188" t="e">
        <v>#N/A</v>
      </c>
      <c r="H246" s="188" t="e">
        <v>#N/A</v>
      </c>
      <c r="I246" s="254" t="e">
        <v>#N/A</v>
      </c>
      <c r="J246" s="252" t="e">
        <v>#N/A</v>
      </c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</row>
    <row r="247" spans="1:30" ht="12.75" customHeight="1" x14ac:dyDescent="0.2">
      <c r="A247" s="127">
        <v>2026.1</v>
      </c>
      <c r="B247" s="250" t="e">
        <v>#N/A</v>
      </c>
      <c r="C247" s="251" t="e">
        <v>#N/A</v>
      </c>
      <c r="D247" s="251" t="e">
        <v>#N/A</v>
      </c>
      <c r="E247" s="251" t="e">
        <v>#N/A</v>
      </c>
      <c r="F247" s="251" t="e">
        <v>#N/A</v>
      </c>
      <c r="G247" s="188" t="e">
        <v>#N/A</v>
      </c>
      <c r="H247" s="188" t="e">
        <v>#N/A</v>
      </c>
      <c r="I247" s="254" t="e">
        <v>#N/A</v>
      </c>
      <c r="J247" s="252" t="e">
        <v>#N/A</v>
      </c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</row>
    <row r="248" spans="1:30" ht="12.75" customHeight="1" x14ac:dyDescent="0.2">
      <c r="A248" s="127">
        <v>2026.11</v>
      </c>
      <c r="B248" s="250" t="e">
        <v>#N/A</v>
      </c>
      <c r="C248" s="251" t="e">
        <v>#N/A</v>
      </c>
      <c r="D248" s="251" t="e">
        <v>#N/A</v>
      </c>
      <c r="E248" s="251" t="e">
        <v>#N/A</v>
      </c>
      <c r="F248" s="251" t="e">
        <v>#N/A</v>
      </c>
      <c r="G248" s="188" t="e">
        <v>#N/A</v>
      </c>
      <c r="H248" s="188" t="e">
        <v>#N/A</v>
      </c>
      <c r="I248" s="254" t="e">
        <v>#N/A</v>
      </c>
      <c r="J248" s="252" t="e">
        <v>#N/A</v>
      </c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  <c r="AA248" s="147"/>
      <c r="AB248" s="147"/>
      <c r="AC248" s="147"/>
      <c r="AD248" s="147"/>
    </row>
    <row r="249" spans="1:30" ht="12.75" customHeight="1" x14ac:dyDescent="0.2">
      <c r="A249" s="127">
        <v>2026.12</v>
      </c>
      <c r="B249" s="250" t="e">
        <v>#N/A</v>
      </c>
      <c r="C249" s="251" t="e">
        <v>#N/A</v>
      </c>
      <c r="D249" s="251" t="e">
        <v>#N/A</v>
      </c>
      <c r="E249" s="251" t="e">
        <v>#N/A</v>
      </c>
      <c r="F249" s="251" t="e">
        <v>#N/A</v>
      </c>
      <c r="G249" s="188" t="e">
        <v>#N/A</v>
      </c>
      <c r="H249" s="188" t="e">
        <v>#N/A</v>
      </c>
      <c r="I249" s="254" t="e">
        <v>#N/A</v>
      </c>
      <c r="J249" s="252" t="e">
        <v>#N/A</v>
      </c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</row>
    <row r="250" spans="1:30" ht="12.75" customHeight="1" x14ac:dyDescent="0.2">
      <c r="A250" s="127">
        <v>2027.01</v>
      </c>
      <c r="B250" s="250" t="e">
        <v>#N/A</v>
      </c>
      <c r="C250" s="251" t="e">
        <v>#N/A</v>
      </c>
      <c r="D250" s="251" t="e">
        <v>#N/A</v>
      </c>
      <c r="E250" s="251" t="e">
        <v>#N/A</v>
      </c>
      <c r="F250" s="251" t="e">
        <v>#N/A</v>
      </c>
      <c r="G250" s="188" t="e">
        <v>#N/A</v>
      </c>
      <c r="H250" s="188" t="e">
        <v>#N/A</v>
      </c>
      <c r="I250" s="254" t="e">
        <v>#N/A</v>
      </c>
      <c r="J250" s="252" t="e">
        <v>#N/A</v>
      </c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  <c r="AA250" s="147"/>
      <c r="AB250" s="147"/>
      <c r="AC250" s="147"/>
      <c r="AD250" s="147"/>
    </row>
    <row r="251" spans="1:30" ht="12.75" customHeight="1" x14ac:dyDescent="0.2">
      <c r="A251" s="127">
        <v>2027.02</v>
      </c>
      <c r="B251" s="250" t="e">
        <v>#N/A</v>
      </c>
      <c r="C251" s="251" t="e">
        <v>#N/A</v>
      </c>
      <c r="D251" s="251" t="e">
        <v>#N/A</v>
      </c>
      <c r="E251" s="251" t="e">
        <v>#N/A</v>
      </c>
      <c r="F251" s="251" t="e">
        <v>#N/A</v>
      </c>
      <c r="G251" s="188" t="e">
        <v>#N/A</v>
      </c>
      <c r="H251" s="188" t="e">
        <v>#N/A</v>
      </c>
      <c r="I251" s="254" t="e">
        <v>#N/A</v>
      </c>
      <c r="J251" s="252" t="e">
        <v>#N/A</v>
      </c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/>
    </row>
    <row r="252" spans="1:30" ht="12.75" customHeight="1" x14ac:dyDescent="0.2">
      <c r="A252" s="127">
        <v>2027.03</v>
      </c>
      <c r="B252" s="250" t="e">
        <v>#N/A</v>
      </c>
      <c r="C252" s="251" t="e">
        <v>#N/A</v>
      </c>
      <c r="D252" s="251" t="e">
        <v>#N/A</v>
      </c>
      <c r="E252" s="251" t="e">
        <v>#N/A</v>
      </c>
      <c r="F252" s="251" t="e">
        <v>#N/A</v>
      </c>
      <c r="G252" s="188" t="e">
        <v>#N/A</v>
      </c>
      <c r="H252" s="188" t="e">
        <v>#N/A</v>
      </c>
      <c r="I252" s="254" t="e">
        <v>#N/A</v>
      </c>
      <c r="J252" s="252" t="e">
        <v>#N/A</v>
      </c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</row>
    <row r="253" spans="1:30" ht="12.75" customHeight="1" x14ac:dyDescent="0.2">
      <c r="A253" s="127">
        <v>2027.04</v>
      </c>
      <c r="B253" s="250" t="e">
        <v>#N/A</v>
      </c>
      <c r="C253" s="251" t="e">
        <v>#N/A</v>
      </c>
      <c r="D253" s="251" t="e">
        <v>#N/A</v>
      </c>
      <c r="E253" s="251" t="e">
        <v>#N/A</v>
      </c>
      <c r="F253" s="251" t="e">
        <v>#N/A</v>
      </c>
      <c r="G253" s="188" t="e">
        <v>#N/A</v>
      </c>
      <c r="H253" s="188" t="e">
        <v>#N/A</v>
      </c>
      <c r="I253" s="254" t="e">
        <v>#N/A</v>
      </c>
      <c r="J253" s="252" t="e">
        <v>#N/A</v>
      </c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</row>
    <row r="254" spans="1:30" ht="12.75" customHeight="1" x14ac:dyDescent="0.2">
      <c r="A254" s="127">
        <v>2027.05</v>
      </c>
      <c r="B254" s="250" t="e">
        <v>#N/A</v>
      </c>
      <c r="C254" s="251" t="e">
        <v>#N/A</v>
      </c>
      <c r="D254" s="251" t="e">
        <v>#N/A</v>
      </c>
      <c r="E254" s="251" t="e">
        <v>#N/A</v>
      </c>
      <c r="F254" s="251" t="e">
        <v>#N/A</v>
      </c>
      <c r="G254" s="188" t="e">
        <v>#N/A</v>
      </c>
      <c r="H254" s="188" t="e">
        <v>#N/A</v>
      </c>
      <c r="I254" s="254" t="e">
        <v>#N/A</v>
      </c>
      <c r="J254" s="252" t="e">
        <v>#N/A</v>
      </c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  <c r="AA254" s="147"/>
      <c r="AB254" s="147"/>
      <c r="AC254" s="147"/>
      <c r="AD254" s="147"/>
    </row>
    <row r="255" spans="1:30" ht="12.75" customHeight="1" x14ac:dyDescent="0.2">
      <c r="A255" s="127">
        <v>2027.06</v>
      </c>
      <c r="B255" s="250" t="e">
        <v>#N/A</v>
      </c>
      <c r="C255" s="251" t="e">
        <v>#N/A</v>
      </c>
      <c r="D255" s="251" t="e">
        <v>#N/A</v>
      </c>
      <c r="E255" s="251" t="e">
        <v>#N/A</v>
      </c>
      <c r="F255" s="251" t="e">
        <v>#N/A</v>
      </c>
      <c r="G255" s="188" t="e">
        <v>#N/A</v>
      </c>
      <c r="H255" s="188" t="e">
        <v>#N/A</v>
      </c>
      <c r="I255" s="254" t="e">
        <v>#N/A</v>
      </c>
      <c r="J255" s="252" t="e">
        <v>#N/A</v>
      </c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</row>
    <row r="256" spans="1:30" ht="12.75" customHeight="1" x14ac:dyDescent="0.2">
      <c r="A256" s="127">
        <v>2027.07</v>
      </c>
      <c r="B256" s="250" t="e">
        <v>#N/A</v>
      </c>
      <c r="C256" s="251" t="e">
        <v>#N/A</v>
      </c>
      <c r="D256" s="251" t="e">
        <v>#N/A</v>
      </c>
      <c r="E256" s="251" t="e">
        <v>#N/A</v>
      </c>
      <c r="F256" s="251" t="e">
        <v>#N/A</v>
      </c>
      <c r="G256" s="188" t="e">
        <v>#N/A</v>
      </c>
      <c r="H256" s="188" t="e">
        <v>#N/A</v>
      </c>
      <c r="I256" s="254" t="e">
        <v>#N/A</v>
      </c>
      <c r="J256" s="252" t="e">
        <v>#N/A</v>
      </c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</row>
    <row r="257" spans="1:30" ht="12.75" customHeight="1" x14ac:dyDescent="0.2">
      <c r="A257" s="127">
        <v>2027.08</v>
      </c>
      <c r="B257" s="250" t="e">
        <v>#N/A</v>
      </c>
      <c r="C257" s="251" t="e">
        <v>#N/A</v>
      </c>
      <c r="D257" s="251" t="e">
        <v>#N/A</v>
      </c>
      <c r="E257" s="251" t="e">
        <v>#N/A</v>
      </c>
      <c r="F257" s="251" t="e">
        <v>#N/A</v>
      </c>
      <c r="G257" s="188" t="e">
        <v>#N/A</v>
      </c>
      <c r="H257" s="188" t="e">
        <v>#N/A</v>
      </c>
      <c r="I257" s="254" t="e">
        <v>#N/A</v>
      </c>
      <c r="J257" s="252" t="e">
        <v>#N/A</v>
      </c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  <c r="AA257" s="147"/>
      <c r="AB257" s="147"/>
      <c r="AC257" s="147"/>
      <c r="AD257" s="147"/>
    </row>
    <row r="258" spans="1:30" ht="12.75" customHeight="1" x14ac:dyDescent="0.2">
      <c r="A258" s="127">
        <v>2027.09</v>
      </c>
      <c r="B258" s="250" t="e">
        <v>#N/A</v>
      </c>
      <c r="C258" s="251" t="e">
        <v>#N/A</v>
      </c>
      <c r="D258" s="251" t="e">
        <v>#N/A</v>
      </c>
      <c r="E258" s="251" t="e">
        <v>#N/A</v>
      </c>
      <c r="F258" s="251" t="e">
        <v>#N/A</v>
      </c>
      <c r="G258" s="188" t="e">
        <v>#N/A</v>
      </c>
      <c r="H258" s="188" t="e">
        <v>#N/A</v>
      </c>
      <c r="I258" s="254" t="e">
        <v>#N/A</v>
      </c>
      <c r="J258" s="252" t="e">
        <v>#N/A</v>
      </c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</row>
    <row r="259" spans="1:30" ht="12.75" customHeight="1" x14ac:dyDescent="0.2">
      <c r="A259" s="127">
        <v>2027.1</v>
      </c>
      <c r="B259" s="250" t="e">
        <v>#N/A</v>
      </c>
      <c r="C259" s="251" t="e">
        <v>#N/A</v>
      </c>
      <c r="D259" s="251" t="e">
        <v>#N/A</v>
      </c>
      <c r="E259" s="251" t="e">
        <v>#N/A</v>
      </c>
      <c r="F259" s="251" t="e">
        <v>#N/A</v>
      </c>
      <c r="G259" s="188" t="e">
        <v>#N/A</v>
      </c>
      <c r="H259" s="188" t="e">
        <v>#N/A</v>
      </c>
      <c r="I259" s="254" t="e">
        <v>#N/A</v>
      </c>
      <c r="J259" s="252" t="e">
        <v>#N/A</v>
      </c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</row>
    <row r="260" spans="1:30" ht="12.75" customHeight="1" x14ac:dyDescent="0.2">
      <c r="A260" s="127">
        <v>2027.11</v>
      </c>
      <c r="B260" s="250" t="e">
        <v>#N/A</v>
      </c>
      <c r="C260" s="251" t="e">
        <v>#N/A</v>
      </c>
      <c r="D260" s="251" t="e">
        <v>#N/A</v>
      </c>
      <c r="E260" s="251" t="e">
        <v>#N/A</v>
      </c>
      <c r="F260" s="251" t="e">
        <v>#N/A</v>
      </c>
      <c r="G260" s="188" t="e">
        <v>#N/A</v>
      </c>
      <c r="H260" s="188" t="e">
        <v>#N/A</v>
      </c>
      <c r="I260" s="254" t="e">
        <v>#N/A</v>
      </c>
      <c r="J260" s="252" t="e">
        <v>#N/A</v>
      </c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</row>
    <row r="261" spans="1:30" ht="12.75" customHeight="1" x14ac:dyDescent="0.2">
      <c r="A261" s="127">
        <v>2027.12</v>
      </c>
      <c r="B261" s="250" t="e">
        <v>#N/A</v>
      </c>
      <c r="C261" s="251" t="e">
        <v>#N/A</v>
      </c>
      <c r="D261" s="251" t="e">
        <v>#N/A</v>
      </c>
      <c r="E261" s="251" t="e">
        <v>#N/A</v>
      </c>
      <c r="F261" s="251" t="e">
        <v>#N/A</v>
      </c>
      <c r="G261" s="188" t="e">
        <v>#N/A</v>
      </c>
      <c r="H261" s="188" t="e">
        <v>#N/A</v>
      </c>
      <c r="I261" s="254" t="e">
        <v>#N/A</v>
      </c>
      <c r="J261" s="252" t="e">
        <v>#N/A</v>
      </c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/>
      <c r="AD261" s="147"/>
    </row>
    <row r="262" spans="1:30" ht="12.75" customHeight="1" x14ac:dyDescent="0.2">
      <c r="A262" s="127">
        <v>2028.01</v>
      </c>
      <c r="B262" s="250" t="e">
        <v>#N/A</v>
      </c>
      <c r="C262" s="251" t="e">
        <v>#N/A</v>
      </c>
      <c r="D262" s="251" t="e">
        <v>#N/A</v>
      </c>
      <c r="E262" s="251" t="e">
        <v>#N/A</v>
      </c>
      <c r="F262" s="251" t="e">
        <v>#N/A</v>
      </c>
      <c r="G262" s="188" t="e">
        <v>#N/A</v>
      </c>
      <c r="H262" s="188" t="e">
        <v>#N/A</v>
      </c>
      <c r="I262" s="254" t="e">
        <v>#N/A</v>
      </c>
      <c r="J262" s="252" t="e">
        <v>#N/A</v>
      </c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</row>
    <row r="263" spans="1:30" ht="12.75" customHeight="1" x14ac:dyDescent="0.2">
      <c r="A263" s="127">
        <v>2028.02</v>
      </c>
      <c r="B263" s="250" t="e">
        <v>#N/A</v>
      </c>
      <c r="C263" s="251" t="e">
        <v>#N/A</v>
      </c>
      <c r="D263" s="251" t="e">
        <v>#N/A</v>
      </c>
      <c r="E263" s="251" t="e">
        <v>#N/A</v>
      </c>
      <c r="F263" s="251" t="e">
        <v>#N/A</v>
      </c>
      <c r="G263" s="188" t="e">
        <v>#N/A</v>
      </c>
      <c r="H263" s="188" t="e">
        <v>#N/A</v>
      </c>
      <c r="I263" s="254" t="e">
        <v>#N/A</v>
      </c>
      <c r="J263" s="252" t="e">
        <v>#N/A</v>
      </c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</row>
    <row r="264" spans="1:30" ht="12.75" customHeight="1" x14ac:dyDescent="0.2">
      <c r="A264" s="127">
        <v>2028.03</v>
      </c>
      <c r="B264" s="250" t="e">
        <v>#N/A</v>
      </c>
      <c r="C264" s="251" t="e">
        <v>#N/A</v>
      </c>
      <c r="D264" s="251" t="e">
        <v>#N/A</v>
      </c>
      <c r="E264" s="251" t="e">
        <v>#N/A</v>
      </c>
      <c r="F264" s="251" t="e">
        <v>#N/A</v>
      </c>
      <c r="G264" s="188" t="e">
        <v>#N/A</v>
      </c>
      <c r="H264" s="188" t="e">
        <v>#N/A</v>
      </c>
      <c r="I264" s="254" t="e">
        <v>#N/A</v>
      </c>
      <c r="J264" s="252" t="e">
        <v>#N/A</v>
      </c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</row>
    <row r="265" spans="1:30" ht="12.75" customHeight="1" x14ac:dyDescent="0.2">
      <c r="A265" s="127">
        <v>2028.04</v>
      </c>
      <c r="B265" s="250" t="e">
        <v>#N/A</v>
      </c>
      <c r="C265" s="251" t="e">
        <v>#N/A</v>
      </c>
      <c r="D265" s="251" t="e">
        <v>#N/A</v>
      </c>
      <c r="E265" s="251" t="e">
        <v>#N/A</v>
      </c>
      <c r="F265" s="251" t="e">
        <v>#N/A</v>
      </c>
      <c r="G265" s="188" t="e">
        <v>#N/A</v>
      </c>
      <c r="H265" s="188" t="e">
        <v>#N/A</v>
      </c>
      <c r="I265" s="254" t="e">
        <v>#N/A</v>
      </c>
      <c r="J265" s="252" t="e">
        <v>#N/A</v>
      </c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  <c r="AA265" s="147"/>
      <c r="AB265" s="147"/>
      <c r="AC265" s="147"/>
      <c r="AD265" s="147"/>
    </row>
    <row r="266" spans="1:30" ht="12.75" customHeight="1" x14ac:dyDescent="0.2">
      <c r="A266" s="127">
        <v>2028.05</v>
      </c>
      <c r="B266" s="250" t="e">
        <v>#N/A</v>
      </c>
      <c r="C266" s="251" t="e">
        <v>#N/A</v>
      </c>
      <c r="D266" s="251" t="e">
        <v>#N/A</v>
      </c>
      <c r="E266" s="251" t="e">
        <v>#N/A</v>
      </c>
      <c r="F266" s="251" t="e">
        <v>#N/A</v>
      </c>
      <c r="G266" s="188" t="e">
        <v>#N/A</v>
      </c>
      <c r="H266" s="188" t="e">
        <v>#N/A</v>
      </c>
      <c r="I266" s="254" t="e">
        <v>#N/A</v>
      </c>
      <c r="J266" s="252" t="e">
        <v>#N/A</v>
      </c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  <c r="AA266" s="147"/>
      <c r="AB266" s="147"/>
      <c r="AC266" s="147"/>
      <c r="AD266" s="147"/>
    </row>
    <row r="267" spans="1:30" ht="12.75" customHeight="1" x14ac:dyDescent="0.2">
      <c r="A267" s="127">
        <v>2028.06</v>
      </c>
      <c r="B267" s="250" t="e">
        <v>#N/A</v>
      </c>
      <c r="C267" s="251" t="e">
        <v>#N/A</v>
      </c>
      <c r="D267" s="251" t="e">
        <v>#N/A</v>
      </c>
      <c r="E267" s="251" t="e">
        <v>#N/A</v>
      </c>
      <c r="F267" s="251" t="e">
        <v>#N/A</v>
      </c>
      <c r="G267" s="188" t="e">
        <v>#N/A</v>
      </c>
      <c r="H267" s="188" t="e">
        <v>#N/A</v>
      </c>
      <c r="I267" s="254" t="e">
        <v>#N/A</v>
      </c>
      <c r="J267" s="252" t="e">
        <v>#N/A</v>
      </c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  <c r="AA267" s="147"/>
      <c r="AB267" s="147"/>
      <c r="AC267" s="147"/>
      <c r="AD267" s="147"/>
    </row>
    <row r="268" spans="1:30" ht="12.75" customHeight="1" x14ac:dyDescent="0.2">
      <c r="A268" s="127">
        <v>2028.07</v>
      </c>
      <c r="B268" s="250" t="e">
        <v>#N/A</v>
      </c>
      <c r="C268" s="251" t="e">
        <v>#N/A</v>
      </c>
      <c r="D268" s="251" t="e">
        <v>#N/A</v>
      </c>
      <c r="E268" s="251" t="e">
        <v>#N/A</v>
      </c>
      <c r="F268" s="251" t="e">
        <v>#N/A</v>
      </c>
      <c r="G268" s="188" t="e">
        <v>#N/A</v>
      </c>
      <c r="H268" s="188" t="e">
        <v>#N/A</v>
      </c>
      <c r="I268" s="254" t="e">
        <v>#N/A</v>
      </c>
      <c r="J268" s="252" t="e">
        <v>#N/A</v>
      </c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</row>
    <row r="269" spans="1:30" ht="12.75" customHeight="1" x14ac:dyDescent="0.2">
      <c r="A269" s="127">
        <v>2028.08</v>
      </c>
      <c r="B269" s="250" t="e">
        <v>#N/A</v>
      </c>
      <c r="C269" s="251" t="e">
        <v>#N/A</v>
      </c>
      <c r="D269" s="251" t="e">
        <v>#N/A</v>
      </c>
      <c r="E269" s="251" t="e">
        <v>#N/A</v>
      </c>
      <c r="F269" s="251" t="e">
        <v>#N/A</v>
      </c>
      <c r="G269" s="188" t="e">
        <v>#N/A</v>
      </c>
      <c r="H269" s="188" t="e">
        <v>#N/A</v>
      </c>
      <c r="I269" s="254" t="e">
        <v>#N/A</v>
      </c>
      <c r="J269" s="252" t="e">
        <v>#N/A</v>
      </c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</row>
    <row r="270" spans="1:30" ht="12.75" customHeight="1" x14ac:dyDescent="0.2">
      <c r="A270" s="127">
        <v>2028.09</v>
      </c>
      <c r="B270" s="250" t="e">
        <v>#N/A</v>
      </c>
      <c r="C270" s="251" t="e">
        <v>#N/A</v>
      </c>
      <c r="D270" s="251" t="e">
        <v>#N/A</v>
      </c>
      <c r="E270" s="251" t="e">
        <v>#N/A</v>
      </c>
      <c r="F270" s="251" t="e">
        <v>#N/A</v>
      </c>
      <c r="G270" s="188" t="e">
        <v>#N/A</v>
      </c>
      <c r="H270" s="188" t="e">
        <v>#N/A</v>
      </c>
      <c r="I270" s="254" t="e">
        <v>#N/A</v>
      </c>
      <c r="J270" s="252" t="e">
        <v>#N/A</v>
      </c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  <c r="AA270" s="147"/>
      <c r="AB270" s="147"/>
      <c r="AC270" s="147"/>
      <c r="AD270" s="147"/>
    </row>
    <row r="271" spans="1:30" ht="12.75" customHeight="1" x14ac:dyDescent="0.2">
      <c r="A271" s="127">
        <v>2028.1</v>
      </c>
      <c r="B271" s="250" t="e">
        <v>#N/A</v>
      </c>
      <c r="C271" s="251" t="e">
        <v>#N/A</v>
      </c>
      <c r="D271" s="251" t="e">
        <v>#N/A</v>
      </c>
      <c r="E271" s="251" t="e">
        <v>#N/A</v>
      </c>
      <c r="F271" s="251" t="e">
        <v>#N/A</v>
      </c>
      <c r="G271" s="188" t="e">
        <v>#N/A</v>
      </c>
      <c r="H271" s="188" t="e">
        <v>#N/A</v>
      </c>
      <c r="I271" s="254" t="e">
        <v>#N/A</v>
      </c>
      <c r="J271" s="252" t="e">
        <v>#N/A</v>
      </c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  <c r="AA271" s="147"/>
      <c r="AB271" s="147"/>
      <c r="AC271" s="147"/>
      <c r="AD271" s="147"/>
    </row>
    <row r="272" spans="1:30" ht="12.75" customHeight="1" x14ac:dyDescent="0.2">
      <c r="A272" s="127">
        <v>2028.11</v>
      </c>
      <c r="B272" s="250" t="e">
        <v>#N/A</v>
      </c>
      <c r="C272" s="251" t="e">
        <v>#N/A</v>
      </c>
      <c r="D272" s="251" t="e">
        <v>#N/A</v>
      </c>
      <c r="E272" s="251" t="e">
        <v>#N/A</v>
      </c>
      <c r="F272" s="251" t="e">
        <v>#N/A</v>
      </c>
      <c r="G272" s="188" t="e">
        <v>#N/A</v>
      </c>
      <c r="H272" s="188" t="e">
        <v>#N/A</v>
      </c>
      <c r="I272" s="254" t="e">
        <v>#N/A</v>
      </c>
      <c r="J272" s="252" t="e">
        <v>#N/A</v>
      </c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  <c r="AA272" s="147"/>
      <c r="AB272" s="147"/>
      <c r="AC272" s="147"/>
      <c r="AD272" s="147"/>
    </row>
    <row r="273" spans="1:30" ht="12.75" customHeight="1" x14ac:dyDescent="0.2">
      <c r="A273" s="127">
        <v>2028.12</v>
      </c>
      <c r="B273" s="250" t="e">
        <v>#N/A</v>
      </c>
      <c r="C273" s="251" t="e">
        <v>#N/A</v>
      </c>
      <c r="D273" s="251" t="e">
        <v>#N/A</v>
      </c>
      <c r="E273" s="251" t="e">
        <v>#N/A</v>
      </c>
      <c r="F273" s="251" t="e">
        <v>#N/A</v>
      </c>
      <c r="G273" s="188" t="e">
        <v>#N/A</v>
      </c>
      <c r="H273" s="188" t="e">
        <v>#N/A</v>
      </c>
      <c r="I273" s="254" t="e">
        <v>#N/A</v>
      </c>
      <c r="J273" s="252" t="e">
        <v>#N/A</v>
      </c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  <c r="AA273" s="147"/>
      <c r="AB273" s="147"/>
      <c r="AC273" s="147"/>
      <c r="AD273" s="147"/>
    </row>
    <row r="274" spans="1:30" ht="12.75" customHeight="1" x14ac:dyDescent="0.2">
      <c r="A274" s="127">
        <v>2029.01</v>
      </c>
      <c r="B274" s="250" t="e">
        <v>#N/A</v>
      </c>
      <c r="C274" s="251" t="e">
        <v>#N/A</v>
      </c>
      <c r="D274" s="251" t="e">
        <v>#N/A</v>
      </c>
      <c r="E274" s="251" t="e">
        <v>#N/A</v>
      </c>
      <c r="F274" s="251" t="e">
        <v>#N/A</v>
      </c>
      <c r="G274" s="188" t="e">
        <v>#N/A</v>
      </c>
      <c r="H274" s="188" t="e">
        <v>#N/A</v>
      </c>
      <c r="I274" s="254" t="e">
        <v>#N/A</v>
      </c>
      <c r="J274" s="252" t="e">
        <v>#N/A</v>
      </c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</row>
    <row r="275" spans="1:30" ht="12.75" customHeight="1" x14ac:dyDescent="0.2">
      <c r="A275" s="127">
        <v>2029.02</v>
      </c>
      <c r="B275" s="250" t="e">
        <v>#N/A</v>
      </c>
      <c r="C275" s="251" t="e">
        <v>#N/A</v>
      </c>
      <c r="D275" s="251" t="e">
        <v>#N/A</v>
      </c>
      <c r="E275" s="251" t="e">
        <v>#N/A</v>
      </c>
      <c r="F275" s="251" t="e">
        <v>#N/A</v>
      </c>
      <c r="G275" s="188" t="e">
        <v>#N/A</v>
      </c>
      <c r="H275" s="188" t="e">
        <v>#N/A</v>
      </c>
      <c r="I275" s="254" t="e">
        <v>#N/A</v>
      </c>
      <c r="J275" s="252" t="e">
        <v>#N/A</v>
      </c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</row>
    <row r="276" spans="1:30" ht="12.75" customHeight="1" x14ac:dyDescent="0.2">
      <c r="A276" s="127">
        <v>2029.03</v>
      </c>
      <c r="B276" s="250" t="e">
        <v>#N/A</v>
      </c>
      <c r="C276" s="251" t="e">
        <v>#N/A</v>
      </c>
      <c r="D276" s="251" t="e">
        <v>#N/A</v>
      </c>
      <c r="E276" s="251" t="e">
        <v>#N/A</v>
      </c>
      <c r="F276" s="251" t="e">
        <v>#N/A</v>
      </c>
      <c r="G276" s="188" t="e">
        <v>#N/A</v>
      </c>
      <c r="H276" s="188" t="e">
        <v>#N/A</v>
      </c>
      <c r="I276" s="254" t="e">
        <v>#N/A</v>
      </c>
      <c r="J276" s="252" t="e">
        <v>#N/A</v>
      </c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  <c r="AA276" s="147"/>
      <c r="AB276" s="147"/>
      <c r="AC276" s="147"/>
      <c r="AD276" s="147"/>
    </row>
    <row r="277" spans="1:30" ht="12.75" customHeight="1" x14ac:dyDescent="0.2">
      <c r="A277" s="127">
        <v>2029.04</v>
      </c>
      <c r="B277" s="250" t="e">
        <v>#N/A</v>
      </c>
      <c r="C277" s="251" t="e">
        <v>#N/A</v>
      </c>
      <c r="D277" s="251" t="e">
        <v>#N/A</v>
      </c>
      <c r="E277" s="251" t="e">
        <v>#N/A</v>
      </c>
      <c r="F277" s="251" t="e">
        <v>#N/A</v>
      </c>
      <c r="G277" s="188" t="e">
        <v>#N/A</v>
      </c>
      <c r="H277" s="188" t="e">
        <v>#N/A</v>
      </c>
      <c r="I277" s="254" t="e">
        <v>#N/A</v>
      </c>
      <c r="J277" s="252" t="e">
        <v>#N/A</v>
      </c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  <c r="AA277" s="147"/>
      <c r="AB277" s="147"/>
      <c r="AC277" s="147"/>
      <c r="AD277" s="147"/>
    </row>
    <row r="278" spans="1:30" ht="12.75" customHeight="1" x14ac:dyDescent="0.2">
      <c r="A278" s="127">
        <v>2029.05</v>
      </c>
      <c r="B278" s="250" t="e">
        <v>#N/A</v>
      </c>
      <c r="C278" s="251" t="e">
        <v>#N/A</v>
      </c>
      <c r="D278" s="251" t="e">
        <v>#N/A</v>
      </c>
      <c r="E278" s="251" t="e">
        <v>#N/A</v>
      </c>
      <c r="F278" s="251" t="e">
        <v>#N/A</v>
      </c>
      <c r="G278" s="188" t="e">
        <v>#N/A</v>
      </c>
      <c r="H278" s="188" t="e">
        <v>#N/A</v>
      </c>
      <c r="I278" s="254" t="e">
        <v>#N/A</v>
      </c>
      <c r="J278" s="252" t="e">
        <v>#N/A</v>
      </c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</row>
    <row r="279" spans="1:30" ht="12.75" customHeight="1" x14ac:dyDescent="0.2">
      <c r="A279" s="127">
        <v>2029.06</v>
      </c>
      <c r="B279" s="250" t="e">
        <v>#N/A</v>
      </c>
      <c r="C279" s="251" t="e">
        <v>#N/A</v>
      </c>
      <c r="D279" s="251" t="e">
        <v>#N/A</v>
      </c>
      <c r="E279" s="251" t="e">
        <v>#N/A</v>
      </c>
      <c r="F279" s="251" t="e">
        <v>#N/A</v>
      </c>
      <c r="G279" s="188" t="e">
        <v>#N/A</v>
      </c>
      <c r="H279" s="188" t="e">
        <v>#N/A</v>
      </c>
      <c r="I279" s="254" t="e">
        <v>#N/A</v>
      </c>
      <c r="J279" s="252" t="e">
        <v>#N/A</v>
      </c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  <c r="AA279" s="147"/>
      <c r="AB279" s="147"/>
      <c r="AC279" s="147"/>
      <c r="AD279" s="147"/>
    </row>
    <row r="280" spans="1:30" ht="12.75" customHeight="1" x14ac:dyDescent="0.2">
      <c r="A280" s="127">
        <v>2029.07</v>
      </c>
      <c r="B280" s="250" t="e">
        <v>#N/A</v>
      </c>
      <c r="C280" s="251" t="e">
        <v>#N/A</v>
      </c>
      <c r="D280" s="251" t="e">
        <v>#N/A</v>
      </c>
      <c r="E280" s="251" t="e">
        <v>#N/A</v>
      </c>
      <c r="F280" s="251" t="e">
        <v>#N/A</v>
      </c>
      <c r="G280" s="188" t="e">
        <v>#N/A</v>
      </c>
      <c r="H280" s="188" t="e">
        <v>#N/A</v>
      </c>
      <c r="I280" s="254" t="e">
        <v>#N/A</v>
      </c>
      <c r="J280" s="252" t="e">
        <v>#N/A</v>
      </c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47"/>
    </row>
    <row r="281" spans="1:30" ht="12.75" customHeight="1" x14ac:dyDescent="0.2">
      <c r="A281" s="127">
        <v>2029.08</v>
      </c>
      <c r="B281" s="250" t="e">
        <v>#N/A</v>
      </c>
      <c r="C281" s="251" t="e">
        <v>#N/A</v>
      </c>
      <c r="D281" s="251" t="e">
        <v>#N/A</v>
      </c>
      <c r="E281" s="251" t="e">
        <v>#N/A</v>
      </c>
      <c r="F281" s="251" t="e">
        <v>#N/A</v>
      </c>
      <c r="G281" s="188" t="e">
        <v>#N/A</v>
      </c>
      <c r="H281" s="188" t="e">
        <v>#N/A</v>
      </c>
      <c r="I281" s="254" t="e">
        <v>#N/A</v>
      </c>
      <c r="J281" s="252" t="e">
        <v>#N/A</v>
      </c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  <c r="AA281" s="147"/>
      <c r="AB281" s="147"/>
      <c r="AC281" s="147"/>
      <c r="AD281" s="147"/>
    </row>
    <row r="282" spans="1:30" ht="12.75" customHeight="1" x14ac:dyDescent="0.2">
      <c r="A282" s="127">
        <v>2029.09</v>
      </c>
      <c r="B282" s="250" t="e">
        <v>#N/A</v>
      </c>
      <c r="C282" s="251" t="e">
        <v>#N/A</v>
      </c>
      <c r="D282" s="251" t="e">
        <v>#N/A</v>
      </c>
      <c r="E282" s="251" t="e">
        <v>#N/A</v>
      </c>
      <c r="F282" s="251" t="e">
        <v>#N/A</v>
      </c>
      <c r="G282" s="188" t="e">
        <v>#N/A</v>
      </c>
      <c r="H282" s="188" t="e">
        <v>#N/A</v>
      </c>
      <c r="I282" s="254" t="e">
        <v>#N/A</v>
      </c>
      <c r="J282" s="252" t="e">
        <v>#N/A</v>
      </c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  <c r="AA282" s="147"/>
      <c r="AB282" s="147"/>
      <c r="AC282" s="147"/>
      <c r="AD282" s="147"/>
    </row>
    <row r="283" spans="1:30" ht="12.75" customHeight="1" x14ac:dyDescent="0.2">
      <c r="A283" s="127">
        <v>2029.1</v>
      </c>
      <c r="B283" s="250" t="e">
        <v>#N/A</v>
      </c>
      <c r="C283" s="251" t="e">
        <v>#N/A</v>
      </c>
      <c r="D283" s="251" t="e">
        <v>#N/A</v>
      </c>
      <c r="E283" s="251" t="e">
        <v>#N/A</v>
      </c>
      <c r="F283" s="251" t="e">
        <v>#N/A</v>
      </c>
      <c r="G283" s="188" t="e">
        <v>#N/A</v>
      </c>
      <c r="H283" s="188" t="e">
        <v>#N/A</v>
      </c>
      <c r="I283" s="254" t="e">
        <v>#N/A</v>
      </c>
      <c r="J283" s="252" t="e">
        <v>#N/A</v>
      </c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  <c r="AA283" s="147"/>
      <c r="AB283" s="147"/>
      <c r="AC283" s="147"/>
      <c r="AD283" s="147"/>
    </row>
    <row r="284" spans="1:30" ht="12.75" customHeight="1" x14ac:dyDescent="0.2">
      <c r="A284" s="127">
        <v>2029.11</v>
      </c>
      <c r="B284" s="250" t="e">
        <v>#N/A</v>
      </c>
      <c r="C284" s="251" t="e">
        <v>#N/A</v>
      </c>
      <c r="D284" s="251" t="e">
        <v>#N/A</v>
      </c>
      <c r="E284" s="251" t="e">
        <v>#N/A</v>
      </c>
      <c r="F284" s="251" t="e">
        <v>#N/A</v>
      </c>
      <c r="G284" s="188" t="e">
        <v>#N/A</v>
      </c>
      <c r="H284" s="188" t="e">
        <v>#N/A</v>
      </c>
      <c r="I284" s="254" t="e">
        <v>#N/A</v>
      </c>
      <c r="J284" s="252" t="e">
        <v>#N/A</v>
      </c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  <c r="AA284" s="147"/>
      <c r="AB284" s="147"/>
      <c r="AC284" s="147"/>
      <c r="AD284" s="147"/>
    </row>
    <row r="285" spans="1:30" ht="12.75" customHeight="1" x14ac:dyDescent="0.2">
      <c r="A285" s="127">
        <v>2029.12</v>
      </c>
      <c r="B285" s="250" t="e">
        <v>#N/A</v>
      </c>
      <c r="C285" s="251" t="e">
        <v>#N/A</v>
      </c>
      <c r="D285" s="251" t="e">
        <v>#N/A</v>
      </c>
      <c r="E285" s="251" t="e">
        <v>#N/A</v>
      </c>
      <c r="F285" s="251" t="e">
        <v>#N/A</v>
      </c>
      <c r="G285" s="188" t="e">
        <v>#N/A</v>
      </c>
      <c r="H285" s="188" t="e">
        <v>#N/A</v>
      </c>
      <c r="I285" s="254" t="e">
        <v>#N/A</v>
      </c>
      <c r="J285" s="252" t="e">
        <v>#N/A</v>
      </c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  <c r="AA285" s="147"/>
      <c r="AB285" s="147"/>
      <c r="AC285" s="147"/>
      <c r="AD285" s="147"/>
    </row>
    <row r="286" spans="1:30" ht="12.75" customHeight="1" x14ac:dyDescent="0.2">
      <c r="A286" s="127">
        <v>2030.01</v>
      </c>
      <c r="B286" s="250" t="e">
        <v>#N/A</v>
      </c>
      <c r="C286" s="251" t="e">
        <v>#N/A</v>
      </c>
      <c r="D286" s="251" t="e">
        <v>#N/A</v>
      </c>
      <c r="E286" s="251" t="e">
        <v>#N/A</v>
      </c>
      <c r="F286" s="251" t="e">
        <v>#N/A</v>
      </c>
      <c r="G286" s="188" t="e">
        <v>#N/A</v>
      </c>
      <c r="H286" s="188" t="e">
        <v>#N/A</v>
      </c>
      <c r="I286" s="254" t="e">
        <v>#N/A</v>
      </c>
      <c r="J286" s="252" t="e">
        <v>#N/A</v>
      </c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47"/>
    </row>
    <row r="287" spans="1:30" ht="12.75" customHeight="1" x14ac:dyDescent="0.2">
      <c r="A287" s="127">
        <v>2030.02</v>
      </c>
      <c r="B287" s="250" t="e">
        <v>#N/A</v>
      </c>
      <c r="C287" s="251" t="e">
        <v>#N/A</v>
      </c>
      <c r="D287" s="251" t="e">
        <v>#N/A</v>
      </c>
      <c r="E287" s="251" t="e">
        <v>#N/A</v>
      </c>
      <c r="F287" s="251" t="e">
        <v>#N/A</v>
      </c>
      <c r="G287" s="188" t="e">
        <v>#N/A</v>
      </c>
      <c r="H287" s="188" t="e">
        <v>#N/A</v>
      </c>
      <c r="I287" s="254" t="e">
        <v>#N/A</v>
      </c>
      <c r="J287" s="252" t="e">
        <v>#N/A</v>
      </c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47"/>
    </row>
    <row r="288" spans="1:30" ht="12.75" customHeight="1" x14ac:dyDescent="0.2">
      <c r="A288" s="127">
        <v>2030.03</v>
      </c>
      <c r="B288" s="250" t="e">
        <v>#N/A</v>
      </c>
      <c r="C288" s="251" t="e">
        <v>#N/A</v>
      </c>
      <c r="D288" s="251" t="e">
        <v>#N/A</v>
      </c>
      <c r="E288" s="251" t="e">
        <v>#N/A</v>
      </c>
      <c r="F288" s="251" t="e">
        <v>#N/A</v>
      </c>
      <c r="G288" s="188" t="e">
        <v>#N/A</v>
      </c>
      <c r="H288" s="188" t="e">
        <v>#N/A</v>
      </c>
      <c r="I288" s="254" t="e">
        <v>#N/A</v>
      </c>
      <c r="J288" s="252" t="e">
        <v>#N/A</v>
      </c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  <c r="AA288" s="147"/>
      <c r="AB288" s="147"/>
      <c r="AC288" s="147"/>
      <c r="AD288" s="147"/>
    </row>
    <row r="289" spans="1:30" ht="12.75" customHeight="1" x14ac:dyDescent="0.2">
      <c r="A289" s="127">
        <v>2030.04</v>
      </c>
      <c r="B289" s="250" t="e">
        <v>#N/A</v>
      </c>
      <c r="C289" s="251" t="e">
        <v>#N/A</v>
      </c>
      <c r="D289" s="251" t="e">
        <v>#N/A</v>
      </c>
      <c r="E289" s="251" t="e">
        <v>#N/A</v>
      </c>
      <c r="F289" s="251" t="e">
        <v>#N/A</v>
      </c>
      <c r="G289" s="188" t="e">
        <v>#N/A</v>
      </c>
      <c r="H289" s="188" t="e">
        <v>#N/A</v>
      </c>
      <c r="I289" s="254" t="e">
        <v>#N/A</v>
      </c>
      <c r="J289" s="252" t="e">
        <v>#N/A</v>
      </c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  <c r="AA289" s="147"/>
      <c r="AB289" s="147"/>
      <c r="AC289" s="147"/>
      <c r="AD289" s="147"/>
    </row>
    <row r="290" spans="1:30" ht="12.75" customHeight="1" x14ac:dyDescent="0.2">
      <c r="A290" s="127">
        <v>2030.05</v>
      </c>
      <c r="B290" s="250" t="e">
        <v>#N/A</v>
      </c>
      <c r="C290" s="251" t="e">
        <v>#N/A</v>
      </c>
      <c r="D290" s="251" t="e">
        <v>#N/A</v>
      </c>
      <c r="E290" s="251" t="e">
        <v>#N/A</v>
      </c>
      <c r="F290" s="251" t="e">
        <v>#N/A</v>
      </c>
      <c r="G290" s="188" t="e">
        <v>#N/A</v>
      </c>
      <c r="H290" s="188" t="e">
        <v>#N/A</v>
      </c>
      <c r="I290" s="254" t="e">
        <v>#N/A</v>
      </c>
      <c r="J290" s="252" t="e">
        <v>#N/A</v>
      </c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  <c r="AA290" s="147"/>
      <c r="AB290" s="147"/>
      <c r="AC290" s="147"/>
      <c r="AD290" s="147"/>
    </row>
    <row r="291" spans="1:30" ht="12.75" customHeight="1" x14ac:dyDescent="0.2">
      <c r="A291" s="127">
        <v>2030.06</v>
      </c>
      <c r="B291" s="250" t="e">
        <v>#N/A</v>
      </c>
      <c r="C291" s="251" t="e">
        <v>#N/A</v>
      </c>
      <c r="D291" s="251" t="e">
        <v>#N/A</v>
      </c>
      <c r="E291" s="251" t="e">
        <v>#N/A</v>
      </c>
      <c r="F291" s="251" t="e">
        <v>#N/A</v>
      </c>
      <c r="G291" s="188" t="e">
        <v>#N/A</v>
      </c>
      <c r="H291" s="188" t="e">
        <v>#N/A</v>
      </c>
      <c r="I291" s="254" t="e">
        <v>#N/A</v>
      </c>
      <c r="J291" s="252" t="e">
        <v>#N/A</v>
      </c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  <c r="AA291" s="147"/>
      <c r="AB291" s="147"/>
      <c r="AC291" s="147"/>
      <c r="AD291" s="147"/>
    </row>
    <row r="292" spans="1:30" ht="12.75" customHeight="1" x14ac:dyDescent="0.2">
      <c r="A292" s="127">
        <v>2030.07</v>
      </c>
      <c r="B292" s="250" t="e">
        <v>#N/A</v>
      </c>
      <c r="C292" s="251" t="e">
        <v>#N/A</v>
      </c>
      <c r="D292" s="251" t="e">
        <v>#N/A</v>
      </c>
      <c r="E292" s="251" t="e">
        <v>#N/A</v>
      </c>
      <c r="F292" s="251" t="e">
        <v>#N/A</v>
      </c>
      <c r="G292" s="188" t="e">
        <v>#N/A</v>
      </c>
      <c r="H292" s="188" t="e">
        <v>#N/A</v>
      </c>
      <c r="I292" s="254" t="e">
        <v>#N/A</v>
      </c>
      <c r="J292" s="252" t="e">
        <v>#N/A</v>
      </c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</row>
    <row r="293" spans="1:30" ht="12.75" customHeight="1" x14ac:dyDescent="0.2">
      <c r="A293" s="127">
        <v>2030.08</v>
      </c>
      <c r="B293" s="250" t="e">
        <v>#N/A</v>
      </c>
      <c r="C293" s="251" t="e">
        <v>#N/A</v>
      </c>
      <c r="D293" s="251" t="e">
        <v>#N/A</v>
      </c>
      <c r="E293" s="251" t="e">
        <v>#N/A</v>
      </c>
      <c r="F293" s="251" t="e">
        <v>#N/A</v>
      </c>
      <c r="G293" s="188" t="e">
        <v>#N/A</v>
      </c>
      <c r="H293" s="188" t="e">
        <v>#N/A</v>
      </c>
      <c r="I293" s="254" t="e">
        <v>#N/A</v>
      </c>
      <c r="J293" s="252" t="e">
        <v>#N/A</v>
      </c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</row>
    <row r="294" spans="1:30" ht="12.75" customHeight="1" x14ac:dyDescent="0.2">
      <c r="A294" s="127">
        <v>2030.09</v>
      </c>
      <c r="B294" s="250" t="e">
        <v>#N/A</v>
      </c>
      <c r="C294" s="251" t="e">
        <v>#N/A</v>
      </c>
      <c r="D294" s="251" t="e">
        <v>#N/A</v>
      </c>
      <c r="E294" s="251" t="e">
        <v>#N/A</v>
      </c>
      <c r="F294" s="251" t="e">
        <v>#N/A</v>
      </c>
      <c r="G294" s="188" t="e">
        <v>#N/A</v>
      </c>
      <c r="H294" s="188" t="e">
        <v>#N/A</v>
      </c>
      <c r="I294" s="254" t="e">
        <v>#N/A</v>
      </c>
      <c r="J294" s="252" t="e">
        <v>#N/A</v>
      </c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  <c r="AA294" s="147"/>
      <c r="AB294" s="147"/>
      <c r="AC294" s="147"/>
      <c r="AD294" s="147"/>
    </row>
    <row r="295" spans="1:30" ht="12.75" customHeight="1" x14ac:dyDescent="0.2">
      <c r="A295" s="127">
        <v>2030.1</v>
      </c>
      <c r="B295" s="250" t="e">
        <v>#N/A</v>
      </c>
      <c r="C295" s="251" t="e">
        <v>#N/A</v>
      </c>
      <c r="D295" s="251" t="e">
        <v>#N/A</v>
      </c>
      <c r="E295" s="251" t="e">
        <v>#N/A</v>
      </c>
      <c r="F295" s="251" t="e">
        <v>#N/A</v>
      </c>
      <c r="G295" s="188" t="e">
        <v>#N/A</v>
      </c>
      <c r="H295" s="188" t="e">
        <v>#N/A</v>
      </c>
      <c r="I295" s="254" t="e">
        <v>#N/A</v>
      </c>
      <c r="J295" s="252" t="e">
        <v>#N/A</v>
      </c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  <c r="AA295" s="147"/>
      <c r="AB295" s="147"/>
      <c r="AC295" s="147"/>
      <c r="AD295" s="147"/>
    </row>
    <row r="296" spans="1:30" ht="12.75" customHeight="1" x14ac:dyDescent="0.2">
      <c r="A296" s="127">
        <v>2030.11</v>
      </c>
      <c r="B296" s="250" t="e">
        <v>#N/A</v>
      </c>
      <c r="C296" s="251" t="e">
        <v>#N/A</v>
      </c>
      <c r="D296" s="251" t="e">
        <v>#N/A</v>
      </c>
      <c r="E296" s="251" t="e">
        <v>#N/A</v>
      </c>
      <c r="F296" s="251" t="e">
        <v>#N/A</v>
      </c>
      <c r="G296" s="188" t="e">
        <v>#N/A</v>
      </c>
      <c r="H296" s="188" t="e">
        <v>#N/A</v>
      </c>
      <c r="I296" s="254" t="e">
        <v>#N/A</v>
      </c>
      <c r="J296" s="252" t="e">
        <v>#N/A</v>
      </c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  <c r="AA296" s="147"/>
      <c r="AB296" s="147"/>
      <c r="AC296" s="147"/>
      <c r="AD296" s="147"/>
    </row>
    <row r="297" spans="1:30" ht="12.75" customHeight="1" x14ac:dyDescent="0.2">
      <c r="A297" s="127">
        <v>2030.12</v>
      </c>
      <c r="B297" s="250" t="e">
        <v>#N/A</v>
      </c>
      <c r="C297" s="251" t="e">
        <v>#N/A</v>
      </c>
      <c r="D297" s="251" t="e">
        <v>#N/A</v>
      </c>
      <c r="E297" s="251" t="e">
        <v>#N/A</v>
      </c>
      <c r="F297" s="251" t="e">
        <v>#N/A</v>
      </c>
      <c r="G297" s="188" t="e">
        <v>#N/A</v>
      </c>
      <c r="H297" s="188" t="e">
        <v>#N/A</v>
      </c>
      <c r="I297" s="254" t="e">
        <v>#N/A</v>
      </c>
      <c r="J297" s="252" t="e">
        <v>#N/A</v>
      </c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  <c r="AA297" s="147"/>
      <c r="AB297" s="147"/>
      <c r="AC297" s="147"/>
      <c r="AD297" s="147"/>
    </row>
    <row r="298" spans="1:30" ht="12.75" customHeight="1" x14ac:dyDescent="0.2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  <c r="AA298" s="147"/>
      <c r="AB298" s="147"/>
      <c r="AC298" s="147"/>
      <c r="AD298" s="147"/>
    </row>
    <row r="299" spans="1:30" ht="12.75" customHeight="1" x14ac:dyDescent="0.2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  <c r="AA299" s="147"/>
      <c r="AB299" s="147"/>
      <c r="AC299" s="147"/>
      <c r="AD299" s="147"/>
    </row>
    <row r="300" spans="1:30" ht="12.75" customHeight="1" x14ac:dyDescent="0.2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  <c r="AA300" s="147"/>
      <c r="AB300" s="147"/>
      <c r="AC300" s="147"/>
      <c r="AD300" s="147"/>
    </row>
    <row r="301" spans="1:30" ht="12.75" customHeight="1" x14ac:dyDescent="0.2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  <c r="AA301" s="147"/>
      <c r="AB301" s="147"/>
      <c r="AC301" s="147"/>
      <c r="AD301" s="147"/>
    </row>
    <row r="302" spans="1:30" ht="12.75" customHeight="1" x14ac:dyDescent="0.2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  <c r="AA302" s="147"/>
      <c r="AB302" s="147"/>
      <c r="AC302" s="147"/>
      <c r="AD302" s="147"/>
    </row>
    <row r="303" spans="1:30" ht="12.75" customHeight="1" x14ac:dyDescent="0.2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  <c r="AA303" s="147"/>
      <c r="AB303" s="147"/>
      <c r="AC303" s="147"/>
      <c r="AD303" s="147"/>
    </row>
    <row r="304" spans="1:30" ht="12.75" customHeight="1" x14ac:dyDescent="0.2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  <c r="AA304" s="147"/>
      <c r="AB304" s="147"/>
      <c r="AC304" s="147"/>
      <c r="AD304" s="147"/>
    </row>
    <row r="305" spans="1:30" ht="12.75" customHeight="1" x14ac:dyDescent="0.2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  <c r="AA305" s="147"/>
      <c r="AB305" s="147"/>
      <c r="AC305" s="147"/>
      <c r="AD305" s="147"/>
    </row>
    <row r="306" spans="1:30" ht="12.75" customHeight="1" x14ac:dyDescent="0.2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</row>
    <row r="307" spans="1:30" ht="12.75" customHeight="1" x14ac:dyDescent="0.2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</row>
    <row r="308" spans="1:30" ht="12.75" customHeight="1" x14ac:dyDescent="0.2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</row>
    <row r="309" spans="1:30" ht="12.75" customHeight="1" x14ac:dyDescent="0.2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  <c r="AA309" s="147"/>
      <c r="AB309" s="147"/>
      <c r="AC309" s="147"/>
      <c r="AD309" s="147"/>
    </row>
    <row r="310" spans="1:30" ht="12.75" customHeight="1" x14ac:dyDescent="0.2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  <c r="AA310" s="147"/>
      <c r="AB310" s="147"/>
      <c r="AC310" s="147"/>
      <c r="AD310" s="147"/>
    </row>
    <row r="311" spans="1:30" ht="12.75" customHeight="1" x14ac:dyDescent="0.2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  <c r="AA311" s="147"/>
      <c r="AB311" s="147"/>
      <c r="AC311" s="147"/>
      <c r="AD311" s="147"/>
    </row>
    <row r="312" spans="1:30" ht="12.75" customHeight="1" x14ac:dyDescent="0.2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  <c r="AA312" s="147"/>
      <c r="AB312" s="147"/>
      <c r="AC312" s="147"/>
      <c r="AD312" s="147"/>
    </row>
    <row r="313" spans="1:30" ht="12.75" customHeight="1" x14ac:dyDescent="0.2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</row>
    <row r="314" spans="1:30" ht="12.75" customHeight="1" x14ac:dyDescent="0.2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  <c r="AA314" s="147"/>
      <c r="AB314" s="147"/>
      <c r="AC314" s="147"/>
      <c r="AD314" s="147"/>
    </row>
    <row r="315" spans="1:30" ht="12.75" customHeight="1" x14ac:dyDescent="0.2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  <c r="AA315" s="147"/>
      <c r="AB315" s="147"/>
      <c r="AC315" s="147"/>
      <c r="AD315" s="147"/>
    </row>
    <row r="316" spans="1:30" ht="12.75" customHeight="1" x14ac:dyDescent="0.2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</row>
    <row r="317" spans="1:30" ht="12.75" customHeight="1" x14ac:dyDescent="0.2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  <c r="AA317" s="147"/>
      <c r="AB317" s="147"/>
      <c r="AC317" s="147"/>
      <c r="AD317" s="147"/>
    </row>
    <row r="318" spans="1:30" ht="12.75" customHeight="1" x14ac:dyDescent="0.2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47"/>
    </row>
    <row r="319" spans="1:30" ht="12.75" customHeight="1" x14ac:dyDescent="0.2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  <c r="AA319" s="147"/>
      <c r="AB319" s="147"/>
      <c r="AC319" s="147"/>
      <c r="AD319" s="147"/>
    </row>
    <row r="320" spans="1:30" ht="12.75" customHeight="1" x14ac:dyDescent="0.2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  <c r="AA320" s="147"/>
      <c r="AB320" s="147"/>
      <c r="AC320" s="147"/>
      <c r="AD320" s="147"/>
    </row>
    <row r="321" spans="1:30" ht="12.75" customHeight="1" x14ac:dyDescent="0.2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  <c r="AA321" s="147"/>
      <c r="AB321" s="147"/>
      <c r="AC321" s="147"/>
      <c r="AD321" s="147"/>
    </row>
    <row r="322" spans="1:30" ht="12.75" customHeight="1" x14ac:dyDescent="0.2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/>
    </row>
    <row r="323" spans="1:30" ht="12.75" customHeight="1" x14ac:dyDescent="0.2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</row>
    <row r="324" spans="1:30" ht="12.75" customHeight="1" x14ac:dyDescent="0.2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</row>
    <row r="325" spans="1:30" ht="12.75" customHeight="1" x14ac:dyDescent="0.2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  <c r="AA325" s="147"/>
      <c r="AB325" s="147"/>
      <c r="AC325" s="147"/>
      <c r="AD325" s="147"/>
    </row>
    <row r="326" spans="1:30" ht="12.75" customHeight="1" x14ac:dyDescent="0.2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  <c r="AA326" s="147"/>
      <c r="AB326" s="147"/>
      <c r="AC326" s="147"/>
      <c r="AD326" s="147"/>
    </row>
    <row r="327" spans="1:30" ht="12.75" customHeight="1" x14ac:dyDescent="0.2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</row>
    <row r="328" spans="1:30" ht="12.75" customHeight="1" x14ac:dyDescent="0.2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</row>
    <row r="329" spans="1:30" ht="12.75" customHeight="1" x14ac:dyDescent="0.2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  <c r="AA329" s="147"/>
      <c r="AB329" s="147"/>
      <c r="AC329" s="147"/>
      <c r="AD329" s="147"/>
    </row>
    <row r="330" spans="1:30" ht="12.75" customHeight="1" x14ac:dyDescent="0.2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  <c r="AA330" s="147"/>
      <c r="AB330" s="147"/>
      <c r="AC330" s="147"/>
      <c r="AD330" s="147"/>
    </row>
    <row r="331" spans="1:30" ht="12.75" customHeight="1" x14ac:dyDescent="0.2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</row>
    <row r="332" spans="1:30" ht="12.75" customHeight="1" x14ac:dyDescent="0.2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  <c r="AA332" s="147"/>
      <c r="AB332" s="147"/>
      <c r="AC332" s="147"/>
      <c r="AD332" s="147"/>
    </row>
    <row r="333" spans="1:30" ht="12.75" customHeight="1" x14ac:dyDescent="0.2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</row>
    <row r="334" spans="1:30" ht="12.75" customHeight="1" x14ac:dyDescent="0.2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  <c r="AA334" s="147"/>
      <c r="AB334" s="147"/>
      <c r="AC334" s="147"/>
      <c r="AD334" s="147"/>
    </row>
    <row r="335" spans="1:30" ht="12.75" customHeight="1" x14ac:dyDescent="0.2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  <c r="AA335" s="147"/>
      <c r="AB335" s="147"/>
      <c r="AC335" s="147"/>
      <c r="AD335" s="147"/>
    </row>
    <row r="336" spans="1:30" ht="12.75" customHeight="1" x14ac:dyDescent="0.2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  <c r="AA336" s="147"/>
      <c r="AB336" s="147"/>
      <c r="AC336" s="147"/>
      <c r="AD336" s="147"/>
    </row>
    <row r="337" spans="1:30" ht="12.75" customHeight="1" x14ac:dyDescent="0.2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  <c r="AA337" s="147"/>
      <c r="AB337" s="147"/>
      <c r="AC337" s="147"/>
      <c r="AD337" s="147"/>
    </row>
    <row r="338" spans="1:30" ht="12.75" customHeight="1" x14ac:dyDescent="0.2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  <c r="AA338" s="147"/>
      <c r="AB338" s="147"/>
      <c r="AC338" s="147"/>
      <c r="AD338" s="147"/>
    </row>
    <row r="339" spans="1:30" ht="12.75" customHeight="1" x14ac:dyDescent="0.2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</row>
    <row r="340" spans="1:30" ht="12.75" customHeight="1" x14ac:dyDescent="0.2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</row>
    <row r="341" spans="1:30" ht="12.75" customHeight="1" x14ac:dyDescent="0.2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</row>
    <row r="342" spans="1:30" ht="12.75" customHeight="1" x14ac:dyDescent="0.2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</row>
    <row r="343" spans="1:30" ht="12.75" customHeight="1" x14ac:dyDescent="0.2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</row>
    <row r="344" spans="1:30" ht="12.75" customHeight="1" x14ac:dyDescent="0.2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</row>
    <row r="345" spans="1:30" ht="12.75" customHeight="1" x14ac:dyDescent="0.2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</row>
    <row r="346" spans="1:30" ht="12.75" customHeight="1" x14ac:dyDescent="0.2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</row>
    <row r="347" spans="1:30" ht="12.75" customHeight="1" x14ac:dyDescent="0.2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</row>
    <row r="348" spans="1:30" ht="12.75" customHeight="1" x14ac:dyDescent="0.2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</row>
    <row r="349" spans="1:30" ht="12.75" customHeight="1" x14ac:dyDescent="0.2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</row>
    <row r="350" spans="1:30" ht="12.75" customHeight="1" x14ac:dyDescent="0.2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</row>
    <row r="351" spans="1:30" ht="12.75" customHeight="1" x14ac:dyDescent="0.2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</row>
    <row r="352" spans="1:30" ht="12.75" customHeight="1" x14ac:dyDescent="0.2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</row>
    <row r="353" spans="1:30" ht="12.75" customHeight="1" x14ac:dyDescent="0.2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</row>
    <row r="354" spans="1:30" ht="12.75" customHeight="1" x14ac:dyDescent="0.2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</row>
    <row r="355" spans="1:30" ht="12.75" customHeight="1" x14ac:dyDescent="0.2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</row>
    <row r="356" spans="1:30" ht="12.75" customHeight="1" x14ac:dyDescent="0.2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</row>
    <row r="357" spans="1:30" ht="12.75" customHeight="1" x14ac:dyDescent="0.2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</row>
    <row r="358" spans="1:30" ht="12.75" customHeight="1" x14ac:dyDescent="0.2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</row>
    <row r="359" spans="1:30" ht="12.75" customHeight="1" x14ac:dyDescent="0.2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</row>
    <row r="360" spans="1:30" ht="12.75" customHeight="1" x14ac:dyDescent="0.2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</row>
    <row r="361" spans="1:30" ht="12.75" customHeight="1" x14ac:dyDescent="0.2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</row>
    <row r="362" spans="1:30" ht="12.75" customHeight="1" x14ac:dyDescent="0.2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</row>
    <row r="363" spans="1:30" ht="12.75" customHeight="1" x14ac:dyDescent="0.2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</row>
    <row r="364" spans="1:30" ht="12.75" customHeight="1" x14ac:dyDescent="0.2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</row>
    <row r="365" spans="1:30" ht="12.75" customHeight="1" x14ac:dyDescent="0.2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</row>
    <row r="366" spans="1:30" ht="12.75" customHeight="1" x14ac:dyDescent="0.2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</row>
    <row r="367" spans="1:30" ht="12.75" customHeight="1" x14ac:dyDescent="0.2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</row>
    <row r="368" spans="1:30" ht="12.75" customHeight="1" x14ac:dyDescent="0.2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</row>
    <row r="369" spans="1:30" ht="12.75" customHeight="1" x14ac:dyDescent="0.2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</row>
    <row r="370" spans="1:30" ht="12.75" customHeight="1" x14ac:dyDescent="0.2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  <c r="AA370" s="147"/>
      <c r="AB370" s="147"/>
      <c r="AC370" s="147"/>
      <c r="AD370" s="147"/>
    </row>
    <row r="371" spans="1:30" ht="12.75" customHeight="1" x14ac:dyDescent="0.2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  <c r="AA371" s="147"/>
      <c r="AB371" s="147"/>
      <c r="AC371" s="147"/>
      <c r="AD371" s="147"/>
    </row>
    <row r="372" spans="1:30" ht="12.75" customHeight="1" x14ac:dyDescent="0.2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</row>
    <row r="373" spans="1:30" ht="12.75" customHeight="1" x14ac:dyDescent="0.2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</row>
    <row r="374" spans="1:30" ht="12.75" customHeight="1" x14ac:dyDescent="0.2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</row>
    <row r="375" spans="1:30" ht="12.75" customHeight="1" x14ac:dyDescent="0.2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</row>
    <row r="376" spans="1:30" ht="12.75" customHeight="1" x14ac:dyDescent="0.2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  <c r="AA376" s="147"/>
      <c r="AB376" s="147"/>
      <c r="AC376" s="147"/>
      <c r="AD376" s="147"/>
    </row>
    <row r="377" spans="1:30" ht="12.75" customHeight="1" x14ac:dyDescent="0.2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  <c r="AA377" s="147"/>
      <c r="AB377" s="147"/>
      <c r="AC377" s="147"/>
      <c r="AD377" s="147"/>
    </row>
    <row r="378" spans="1:30" ht="12.75" customHeight="1" x14ac:dyDescent="0.2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</row>
    <row r="379" spans="1:30" ht="12.75" customHeight="1" x14ac:dyDescent="0.2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  <c r="AA379" s="147"/>
      <c r="AB379" s="147"/>
      <c r="AC379" s="147"/>
      <c r="AD379" s="147"/>
    </row>
    <row r="380" spans="1:30" ht="12.75" customHeight="1" x14ac:dyDescent="0.2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</row>
    <row r="381" spans="1:30" ht="12.75" customHeight="1" x14ac:dyDescent="0.2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  <c r="AA381" s="147"/>
      <c r="AB381" s="147"/>
      <c r="AC381" s="147"/>
      <c r="AD381" s="147"/>
    </row>
    <row r="382" spans="1:30" ht="12.75" customHeight="1" x14ac:dyDescent="0.2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</row>
    <row r="383" spans="1:30" ht="12.75" customHeight="1" x14ac:dyDescent="0.2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  <c r="AA383" s="147"/>
      <c r="AB383" s="147"/>
      <c r="AC383" s="147"/>
      <c r="AD383" s="147"/>
    </row>
    <row r="384" spans="1:30" ht="12.75" customHeight="1" x14ac:dyDescent="0.2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  <c r="AA384" s="147"/>
      <c r="AB384" s="147"/>
      <c r="AC384" s="147"/>
      <c r="AD384" s="147"/>
    </row>
    <row r="385" spans="1:30" ht="12.75" customHeight="1" x14ac:dyDescent="0.2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</row>
    <row r="386" spans="1:30" ht="12.75" customHeight="1" x14ac:dyDescent="0.2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</row>
    <row r="387" spans="1:30" ht="12.75" customHeight="1" x14ac:dyDescent="0.2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</row>
    <row r="388" spans="1:30" ht="12.75" customHeight="1" x14ac:dyDescent="0.2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</row>
    <row r="389" spans="1:30" ht="12.75" customHeight="1" x14ac:dyDescent="0.2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  <c r="AA389" s="147"/>
      <c r="AB389" s="147"/>
      <c r="AC389" s="147"/>
      <c r="AD389" s="147"/>
    </row>
    <row r="390" spans="1:30" ht="12.75" customHeight="1" x14ac:dyDescent="0.2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  <c r="AA390" s="147"/>
      <c r="AB390" s="147"/>
      <c r="AC390" s="147"/>
      <c r="AD390" s="147"/>
    </row>
    <row r="391" spans="1:30" ht="12.75" customHeight="1" x14ac:dyDescent="0.2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  <c r="AA391" s="147"/>
      <c r="AB391" s="147"/>
      <c r="AC391" s="147"/>
      <c r="AD391" s="147"/>
    </row>
    <row r="392" spans="1:30" ht="12.75" customHeight="1" x14ac:dyDescent="0.2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</row>
    <row r="393" spans="1:30" ht="12.75" customHeight="1" x14ac:dyDescent="0.2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  <c r="AA393" s="147"/>
      <c r="AB393" s="147"/>
      <c r="AC393" s="147"/>
      <c r="AD393" s="147"/>
    </row>
    <row r="394" spans="1:30" ht="12.75" customHeight="1" x14ac:dyDescent="0.2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</row>
    <row r="395" spans="1:30" ht="12.75" customHeight="1" x14ac:dyDescent="0.2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</row>
    <row r="396" spans="1:30" ht="12.75" customHeight="1" x14ac:dyDescent="0.2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  <c r="AA396" s="147"/>
      <c r="AB396" s="147"/>
      <c r="AC396" s="147"/>
      <c r="AD396" s="147"/>
    </row>
    <row r="397" spans="1:30" ht="12.75" customHeight="1" x14ac:dyDescent="0.2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  <c r="AA397" s="147"/>
      <c r="AB397" s="147"/>
      <c r="AC397" s="147"/>
      <c r="AD397" s="147"/>
    </row>
    <row r="398" spans="1:30" ht="12.75" customHeight="1" x14ac:dyDescent="0.2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  <c r="AA398" s="147"/>
      <c r="AB398" s="147"/>
      <c r="AC398" s="147"/>
      <c r="AD398" s="147"/>
    </row>
    <row r="399" spans="1:30" ht="12.75" customHeight="1" x14ac:dyDescent="0.2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</row>
    <row r="400" spans="1:30" ht="12.75" customHeight="1" x14ac:dyDescent="0.2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  <c r="AA400" s="147"/>
      <c r="AB400" s="147"/>
      <c r="AC400" s="147"/>
      <c r="AD400" s="147"/>
    </row>
    <row r="401" spans="1:30" ht="12.75" customHeight="1" x14ac:dyDescent="0.2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</row>
    <row r="402" spans="1:30" ht="12.75" customHeight="1" x14ac:dyDescent="0.2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</row>
    <row r="403" spans="1:30" ht="12.75" customHeight="1" x14ac:dyDescent="0.2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</row>
    <row r="404" spans="1:30" ht="12.75" customHeight="1" x14ac:dyDescent="0.2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</row>
    <row r="405" spans="1:30" ht="12.75" customHeight="1" x14ac:dyDescent="0.2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</row>
    <row r="406" spans="1:30" ht="12.75" customHeight="1" x14ac:dyDescent="0.2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</row>
    <row r="407" spans="1:30" ht="12.75" customHeight="1" x14ac:dyDescent="0.2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</row>
    <row r="408" spans="1:30" ht="12.75" customHeight="1" x14ac:dyDescent="0.2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</row>
    <row r="409" spans="1:30" ht="12.75" customHeight="1" x14ac:dyDescent="0.2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</row>
    <row r="410" spans="1:30" ht="12.75" customHeight="1" x14ac:dyDescent="0.2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</row>
    <row r="411" spans="1:30" ht="12.75" customHeight="1" x14ac:dyDescent="0.2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</row>
    <row r="412" spans="1:30" ht="12.75" customHeight="1" x14ac:dyDescent="0.2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</row>
    <row r="413" spans="1:30" ht="12.75" customHeight="1" x14ac:dyDescent="0.2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</row>
    <row r="414" spans="1:30" ht="12.75" customHeight="1" x14ac:dyDescent="0.2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</row>
    <row r="415" spans="1:30" ht="12.75" customHeight="1" x14ac:dyDescent="0.2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</row>
    <row r="416" spans="1:30" ht="12.75" customHeight="1" x14ac:dyDescent="0.2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</row>
    <row r="417" spans="1:30" ht="12.75" customHeight="1" x14ac:dyDescent="0.2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</row>
    <row r="418" spans="1:30" ht="12.75" customHeight="1" x14ac:dyDescent="0.2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  <c r="AA418" s="147"/>
      <c r="AB418" s="147"/>
      <c r="AC418" s="147"/>
      <c r="AD418" s="147"/>
    </row>
    <row r="419" spans="1:30" ht="12.75" customHeight="1" x14ac:dyDescent="0.2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</row>
    <row r="420" spans="1:30" ht="12.75" customHeight="1" x14ac:dyDescent="0.2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  <c r="AA420" s="147"/>
      <c r="AB420" s="147"/>
      <c r="AC420" s="147"/>
      <c r="AD420" s="147"/>
    </row>
    <row r="421" spans="1:30" ht="12.75" customHeight="1" x14ac:dyDescent="0.2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  <c r="AA421" s="147"/>
      <c r="AB421" s="147"/>
      <c r="AC421" s="147"/>
      <c r="AD421" s="147"/>
    </row>
    <row r="422" spans="1:30" ht="12.75" customHeight="1" x14ac:dyDescent="0.2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  <c r="AA422" s="147"/>
      <c r="AB422" s="147"/>
      <c r="AC422" s="147"/>
      <c r="AD422" s="147"/>
    </row>
    <row r="423" spans="1:30" ht="12.75" customHeight="1" x14ac:dyDescent="0.2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  <c r="AA423" s="147"/>
      <c r="AB423" s="147"/>
      <c r="AC423" s="147"/>
      <c r="AD423" s="147"/>
    </row>
    <row r="424" spans="1:30" ht="12.75" customHeight="1" x14ac:dyDescent="0.2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</row>
    <row r="425" spans="1:30" ht="12.75" customHeight="1" x14ac:dyDescent="0.2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</row>
    <row r="426" spans="1:30" ht="12.75" customHeight="1" x14ac:dyDescent="0.2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</row>
    <row r="427" spans="1:30" ht="12.75" customHeight="1" x14ac:dyDescent="0.2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</row>
    <row r="428" spans="1:30" ht="12.75" customHeight="1" x14ac:dyDescent="0.2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  <c r="AA428" s="147"/>
      <c r="AB428" s="147"/>
      <c r="AC428" s="147"/>
      <c r="AD428" s="147"/>
    </row>
    <row r="429" spans="1:30" ht="12.75" customHeight="1" x14ac:dyDescent="0.2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  <c r="AA429" s="147"/>
      <c r="AB429" s="147"/>
      <c r="AC429" s="147"/>
      <c r="AD429" s="147"/>
    </row>
    <row r="430" spans="1:30" ht="12.75" customHeight="1" x14ac:dyDescent="0.2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</row>
    <row r="431" spans="1:30" ht="12.75" customHeight="1" x14ac:dyDescent="0.2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</row>
    <row r="432" spans="1:30" ht="12.75" customHeight="1" x14ac:dyDescent="0.2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</row>
    <row r="433" spans="1:30" ht="12.75" customHeight="1" x14ac:dyDescent="0.2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  <c r="AA433" s="147"/>
      <c r="AB433" s="147"/>
      <c r="AC433" s="147"/>
      <c r="AD433" s="147"/>
    </row>
    <row r="434" spans="1:30" ht="12.75" customHeight="1" x14ac:dyDescent="0.2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</row>
    <row r="435" spans="1:30" ht="12.75" customHeight="1" x14ac:dyDescent="0.2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</row>
    <row r="436" spans="1:30" ht="12.75" customHeight="1" x14ac:dyDescent="0.2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</row>
    <row r="437" spans="1:30" ht="12.75" customHeight="1" x14ac:dyDescent="0.2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</row>
    <row r="438" spans="1:30" ht="12.75" customHeight="1" x14ac:dyDescent="0.2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</row>
    <row r="439" spans="1:30" ht="12.75" customHeight="1" x14ac:dyDescent="0.2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  <c r="AA439" s="147"/>
      <c r="AB439" s="147"/>
      <c r="AC439" s="147"/>
      <c r="AD439" s="147"/>
    </row>
    <row r="440" spans="1:30" ht="12.75" customHeight="1" x14ac:dyDescent="0.2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</row>
    <row r="441" spans="1:30" ht="12.75" customHeight="1" x14ac:dyDescent="0.2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  <c r="AA441" s="147"/>
      <c r="AB441" s="147"/>
      <c r="AC441" s="147"/>
      <c r="AD441" s="147"/>
    </row>
    <row r="442" spans="1:30" ht="12.75" customHeight="1" x14ac:dyDescent="0.2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</row>
    <row r="443" spans="1:30" ht="12.75" customHeight="1" x14ac:dyDescent="0.2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</row>
    <row r="444" spans="1:30" ht="12.75" customHeight="1" x14ac:dyDescent="0.2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  <c r="AA444" s="147"/>
      <c r="AB444" s="147"/>
      <c r="AC444" s="147"/>
      <c r="AD444" s="147"/>
    </row>
    <row r="445" spans="1:30" ht="12.75" customHeight="1" x14ac:dyDescent="0.2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  <c r="AA445" s="147"/>
      <c r="AB445" s="147"/>
      <c r="AC445" s="147"/>
      <c r="AD445" s="147"/>
    </row>
    <row r="446" spans="1:30" ht="12.75" customHeight="1" x14ac:dyDescent="0.2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  <c r="AA446" s="147"/>
      <c r="AB446" s="147"/>
      <c r="AC446" s="147"/>
      <c r="AD446" s="147"/>
    </row>
    <row r="447" spans="1:30" ht="12.75" customHeight="1" x14ac:dyDescent="0.2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  <c r="AA447" s="147"/>
      <c r="AB447" s="147"/>
      <c r="AC447" s="147"/>
      <c r="AD447" s="147"/>
    </row>
    <row r="448" spans="1:30" ht="12.75" customHeight="1" x14ac:dyDescent="0.2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  <c r="AA448" s="147"/>
      <c r="AB448" s="147"/>
      <c r="AC448" s="147"/>
      <c r="AD448" s="147"/>
    </row>
    <row r="449" spans="1:30" ht="12.75" customHeight="1" x14ac:dyDescent="0.2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  <c r="AA449" s="147"/>
      <c r="AB449" s="147"/>
      <c r="AC449" s="147"/>
      <c r="AD449" s="147"/>
    </row>
    <row r="450" spans="1:30" ht="12.75" customHeight="1" x14ac:dyDescent="0.2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  <c r="AA450" s="147"/>
      <c r="AB450" s="147"/>
      <c r="AC450" s="147"/>
      <c r="AD450" s="147"/>
    </row>
    <row r="451" spans="1:30" ht="12.75" customHeight="1" x14ac:dyDescent="0.2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  <c r="AA451" s="147"/>
      <c r="AB451" s="147"/>
      <c r="AC451" s="147"/>
      <c r="AD451" s="147"/>
    </row>
    <row r="452" spans="1:30" ht="12.75" customHeight="1" x14ac:dyDescent="0.2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  <c r="AA452" s="147"/>
      <c r="AB452" s="147"/>
      <c r="AC452" s="147"/>
      <c r="AD452" s="147"/>
    </row>
    <row r="453" spans="1:30" ht="12.75" customHeight="1" x14ac:dyDescent="0.2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  <c r="AA453" s="147"/>
      <c r="AB453" s="147"/>
      <c r="AC453" s="147"/>
      <c r="AD453" s="147"/>
    </row>
    <row r="454" spans="1:30" ht="12.75" customHeight="1" x14ac:dyDescent="0.2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  <c r="AA454" s="147"/>
      <c r="AB454" s="147"/>
      <c r="AC454" s="147"/>
      <c r="AD454" s="147"/>
    </row>
    <row r="455" spans="1:30" ht="12.75" customHeight="1" x14ac:dyDescent="0.2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  <c r="AA455" s="147"/>
      <c r="AB455" s="147"/>
      <c r="AC455" s="147"/>
      <c r="AD455" s="147"/>
    </row>
    <row r="456" spans="1:30" ht="12.75" customHeight="1" x14ac:dyDescent="0.2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  <c r="AA456" s="147"/>
      <c r="AB456" s="147"/>
      <c r="AC456" s="147"/>
      <c r="AD456" s="147"/>
    </row>
    <row r="457" spans="1:30" ht="12.75" customHeight="1" x14ac:dyDescent="0.2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  <c r="AA457" s="147"/>
      <c r="AB457" s="147"/>
      <c r="AC457" s="147"/>
      <c r="AD457" s="147"/>
    </row>
    <row r="458" spans="1:30" ht="12.75" customHeight="1" x14ac:dyDescent="0.2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  <c r="AA458" s="147"/>
      <c r="AB458" s="147"/>
      <c r="AC458" s="147"/>
      <c r="AD458" s="147"/>
    </row>
    <row r="459" spans="1:30" ht="12.75" customHeight="1" x14ac:dyDescent="0.2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  <c r="AA459" s="147"/>
      <c r="AB459" s="147"/>
      <c r="AC459" s="147"/>
      <c r="AD459" s="147"/>
    </row>
    <row r="460" spans="1:30" ht="12.75" customHeight="1" x14ac:dyDescent="0.2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  <c r="AA460" s="147"/>
      <c r="AB460" s="147"/>
      <c r="AC460" s="147"/>
      <c r="AD460" s="147"/>
    </row>
    <row r="461" spans="1:30" ht="12.75" customHeight="1" x14ac:dyDescent="0.2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  <c r="AA461" s="147"/>
      <c r="AB461" s="147"/>
      <c r="AC461" s="147"/>
      <c r="AD461" s="147"/>
    </row>
    <row r="462" spans="1:30" ht="12.75" customHeight="1" x14ac:dyDescent="0.2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  <c r="AA462" s="147"/>
      <c r="AB462" s="147"/>
      <c r="AC462" s="147"/>
      <c r="AD462" s="147"/>
    </row>
    <row r="463" spans="1:30" ht="12.75" customHeight="1" x14ac:dyDescent="0.2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  <c r="AA463" s="147"/>
      <c r="AB463" s="147"/>
      <c r="AC463" s="147"/>
      <c r="AD463" s="147"/>
    </row>
    <row r="464" spans="1:30" ht="12.75" customHeight="1" x14ac:dyDescent="0.2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  <c r="AA464" s="147"/>
      <c r="AB464" s="147"/>
      <c r="AC464" s="147"/>
      <c r="AD464" s="147"/>
    </row>
    <row r="465" spans="1:30" ht="12.75" customHeight="1" x14ac:dyDescent="0.2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  <c r="AA465" s="147"/>
      <c r="AB465" s="147"/>
      <c r="AC465" s="147"/>
      <c r="AD465" s="147"/>
    </row>
    <row r="466" spans="1:30" ht="12.75" customHeight="1" x14ac:dyDescent="0.2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  <c r="AA466" s="147"/>
      <c r="AB466" s="147"/>
      <c r="AC466" s="147"/>
      <c r="AD466" s="147"/>
    </row>
    <row r="467" spans="1:30" ht="12.75" customHeight="1" x14ac:dyDescent="0.2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  <c r="AA467" s="147"/>
      <c r="AB467" s="147"/>
      <c r="AC467" s="147"/>
      <c r="AD467" s="147"/>
    </row>
    <row r="468" spans="1:30" ht="12.75" customHeight="1" x14ac:dyDescent="0.2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  <c r="AA468" s="147"/>
      <c r="AB468" s="147"/>
      <c r="AC468" s="147"/>
      <c r="AD468" s="147"/>
    </row>
    <row r="469" spans="1:30" ht="12.75" customHeight="1" x14ac:dyDescent="0.2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  <c r="AA469" s="147"/>
      <c r="AB469" s="147"/>
      <c r="AC469" s="147"/>
      <c r="AD469" s="147"/>
    </row>
    <row r="470" spans="1:30" ht="12.75" customHeight="1" x14ac:dyDescent="0.2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</row>
    <row r="471" spans="1:30" ht="12.75" customHeight="1" x14ac:dyDescent="0.2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  <c r="AA471" s="147"/>
      <c r="AB471" s="147"/>
      <c r="AC471" s="147"/>
      <c r="AD471" s="147"/>
    </row>
    <row r="472" spans="1:30" ht="12.75" customHeight="1" x14ac:dyDescent="0.2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  <c r="AA472" s="147"/>
      <c r="AB472" s="147"/>
      <c r="AC472" s="147"/>
      <c r="AD472" s="147"/>
    </row>
    <row r="473" spans="1:30" ht="12.75" customHeight="1" x14ac:dyDescent="0.2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  <c r="AA473" s="147"/>
      <c r="AB473" s="147"/>
      <c r="AC473" s="147"/>
      <c r="AD473" s="147"/>
    </row>
    <row r="474" spans="1:30" ht="12.75" customHeight="1" x14ac:dyDescent="0.2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  <c r="AA474" s="147"/>
      <c r="AB474" s="147"/>
      <c r="AC474" s="147"/>
      <c r="AD474" s="147"/>
    </row>
    <row r="475" spans="1:30" ht="12.75" customHeight="1" x14ac:dyDescent="0.2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  <c r="AA475" s="147"/>
      <c r="AB475" s="147"/>
      <c r="AC475" s="147"/>
      <c r="AD475" s="147"/>
    </row>
    <row r="476" spans="1:30" ht="12.75" customHeight="1" x14ac:dyDescent="0.2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  <c r="AA476" s="147"/>
      <c r="AB476" s="147"/>
      <c r="AC476" s="147"/>
      <c r="AD476" s="147"/>
    </row>
    <row r="477" spans="1:30" ht="12.75" customHeight="1" x14ac:dyDescent="0.2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  <c r="AA477" s="147"/>
      <c r="AB477" s="147"/>
      <c r="AC477" s="147"/>
      <c r="AD477" s="147"/>
    </row>
    <row r="478" spans="1:30" ht="12.75" customHeight="1" x14ac:dyDescent="0.2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  <c r="AA478" s="147"/>
      <c r="AB478" s="147"/>
      <c r="AC478" s="147"/>
      <c r="AD478" s="147"/>
    </row>
    <row r="479" spans="1:30" ht="12.75" customHeight="1" x14ac:dyDescent="0.2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  <c r="AA479" s="147"/>
      <c r="AB479" s="147"/>
      <c r="AC479" s="147"/>
      <c r="AD479" s="147"/>
    </row>
    <row r="480" spans="1:30" ht="12.75" customHeight="1" x14ac:dyDescent="0.2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  <c r="AA480" s="147"/>
      <c r="AB480" s="147"/>
      <c r="AC480" s="147"/>
      <c r="AD480" s="147"/>
    </row>
    <row r="481" spans="1:30" ht="12.75" customHeight="1" x14ac:dyDescent="0.2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  <c r="AA481" s="147"/>
      <c r="AB481" s="147"/>
      <c r="AC481" s="147"/>
      <c r="AD481" s="147"/>
    </row>
    <row r="482" spans="1:30" ht="12.75" customHeight="1" x14ac:dyDescent="0.2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  <c r="AA482" s="147"/>
      <c r="AB482" s="147"/>
      <c r="AC482" s="147"/>
      <c r="AD482" s="147"/>
    </row>
    <row r="483" spans="1:30" ht="12.75" customHeight="1" x14ac:dyDescent="0.2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  <c r="AA483" s="147"/>
      <c r="AB483" s="147"/>
      <c r="AC483" s="147"/>
      <c r="AD483" s="147"/>
    </row>
    <row r="484" spans="1:30" ht="12.75" customHeight="1" x14ac:dyDescent="0.2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  <c r="AA484" s="147"/>
      <c r="AB484" s="147"/>
      <c r="AC484" s="147"/>
      <c r="AD484" s="147"/>
    </row>
    <row r="485" spans="1:30" ht="12.75" customHeight="1" x14ac:dyDescent="0.2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  <c r="AA485" s="147"/>
      <c r="AB485" s="147"/>
      <c r="AC485" s="147"/>
      <c r="AD485" s="147"/>
    </row>
    <row r="486" spans="1:30" ht="12.75" customHeight="1" x14ac:dyDescent="0.2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</row>
    <row r="487" spans="1:30" ht="12.75" customHeight="1" x14ac:dyDescent="0.2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</row>
    <row r="488" spans="1:30" ht="12.75" customHeight="1" x14ac:dyDescent="0.2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</row>
    <row r="489" spans="1:30" ht="12.75" customHeight="1" x14ac:dyDescent="0.2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</row>
    <row r="490" spans="1:30" ht="12.75" customHeight="1" x14ac:dyDescent="0.2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</row>
    <row r="491" spans="1:30" ht="12.75" customHeight="1" x14ac:dyDescent="0.2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</row>
    <row r="492" spans="1:30" ht="12.75" customHeight="1" x14ac:dyDescent="0.2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</row>
    <row r="493" spans="1:30" ht="12.75" customHeight="1" x14ac:dyDescent="0.2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</row>
    <row r="494" spans="1:30" ht="12.75" customHeight="1" x14ac:dyDescent="0.2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</row>
    <row r="495" spans="1:30" ht="12.75" customHeight="1" x14ac:dyDescent="0.2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</row>
    <row r="496" spans="1:30" ht="12.75" customHeight="1" x14ac:dyDescent="0.2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</row>
    <row r="497" spans="1:30" ht="12.75" customHeight="1" x14ac:dyDescent="0.2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</row>
    <row r="498" spans="1:30" ht="12.75" customHeight="1" x14ac:dyDescent="0.2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</row>
    <row r="499" spans="1:30" ht="12.75" customHeight="1" x14ac:dyDescent="0.2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</row>
    <row r="500" spans="1:30" ht="12.75" customHeight="1" x14ac:dyDescent="0.2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</row>
    <row r="501" spans="1:30" ht="12.75" customHeight="1" x14ac:dyDescent="0.2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</row>
    <row r="502" spans="1:30" ht="12.75" customHeight="1" x14ac:dyDescent="0.2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</row>
    <row r="503" spans="1:30" ht="12.75" customHeight="1" x14ac:dyDescent="0.2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</row>
    <row r="504" spans="1:30" ht="12.75" customHeight="1" x14ac:dyDescent="0.2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</row>
    <row r="505" spans="1:30" ht="12.75" customHeight="1" x14ac:dyDescent="0.2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</row>
    <row r="506" spans="1:30" ht="12.75" customHeight="1" x14ac:dyDescent="0.2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</row>
    <row r="507" spans="1:30" ht="12.75" customHeight="1" x14ac:dyDescent="0.2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</row>
    <row r="508" spans="1:30" ht="12.75" customHeight="1" x14ac:dyDescent="0.2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</row>
    <row r="509" spans="1:30" ht="12.75" customHeight="1" x14ac:dyDescent="0.2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</row>
    <row r="510" spans="1:30" ht="12.75" customHeight="1" x14ac:dyDescent="0.2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</row>
    <row r="511" spans="1:30" ht="12.75" customHeight="1" x14ac:dyDescent="0.2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</row>
    <row r="512" spans="1:30" ht="12.75" customHeight="1" x14ac:dyDescent="0.2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</row>
    <row r="513" spans="1:30" ht="12.75" customHeight="1" x14ac:dyDescent="0.2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</row>
    <row r="514" spans="1:30" ht="12.75" customHeight="1" x14ac:dyDescent="0.2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</row>
    <row r="515" spans="1:30" ht="12.75" customHeight="1" x14ac:dyDescent="0.2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</row>
    <row r="516" spans="1:30" ht="12.75" customHeight="1" x14ac:dyDescent="0.2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</row>
    <row r="517" spans="1:30" ht="12.75" customHeight="1" x14ac:dyDescent="0.2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</row>
    <row r="518" spans="1:30" ht="12.75" customHeight="1" x14ac:dyDescent="0.2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</row>
    <row r="519" spans="1:30" ht="12.75" customHeight="1" x14ac:dyDescent="0.2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</row>
    <row r="520" spans="1:30" ht="12.75" customHeight="1" x14ac:dyDescent="0.2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</row>
    <row r="521" spans="1:30" ht="12.75" customHeight="1" x14ac:dyDescent="0.2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</row>
    <row r="522" spans="1:30" ht="12.75" customHeight="1" x14ac:dyDescent="0.2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</row>
    <row r="523" spans="1:30" ht="12.75" customHeight="1" x14ac:dyDescent="0.2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</row>
    <row r="524" spans="1:30" ht="12.75" customHeight="1" x14ac:dyDescent="0.2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</row>
    <row r="525" spans="1:30" ht="12.75" customHeight="1" x14ac:dyDescent="0.2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</row>
    <row r="526" spans="1:30" ht="12.75" customHeight="1" x14ac:dyDescent="0.2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</row>
    <row r="527" spans="1:30" ht="12.75" customHeight="1" x14ac:dyDescent="0.2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</row>
    <row r="528" spans="1:30" ht="12.75" customHeight="1" x14ac:dyDescent="0.2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</row>
    <row r="529" spans="1:30" ht="12.75" customHeight="1" x14ac:dyDescent="0.2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</row>
    <row r="530" spans="1:30" ht="12.75" customHeight="1" x14ac:dyDescent="0.2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</row>
    <row r="531" spans="1:30" ht="12.75" customHeight="1" x14ac:dyDescent="0.2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</row>
    <row r="532" spans="1:30" ht="12.75" customHeight="1" x14ac:dyDescent="0.2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</row>
    <row r="533" spans="1:30" ht="12.75" customHeight="1" x14ac:dyDescent="0.2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</row>
    <row r="534" spans="1:30" ht="12.75" customHeight="1" x14ac:dyDescent="0.2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</row>
    <row r="535" spans="1:30" ht="12.75" customHeight="1" x14ac:dyDescent="0.2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</row>
    <row r="536" spans="1:30" ht="12.75" customHeight="1" x14ac:dyDescent="0.2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</row>
    <row r="537" spans="1:30" ht="12.75" customHeight="1" x14ac:dyDescent="0.2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</row>
    <row r="538" spans="1:30" ht="12.75" customHeight="1" x14ac:dyDescent="0.2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</row>
    <row r="539" spans="1:30" ht="12.75" customHeight="1" x14ac:dyDescent="0.2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</row>
    <row r="540" spans="1:30" ht="12.75" customHeight="1" x14ac:dyDescent="0.2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</row>
    <row r="541" spans="1:30" ht="12.75" customHeight="1" x14ac:dyDescent="0.2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</row>
    <row r="542" spans="1:30" ht="12.75" customHeight="1" x14ac:dyDescent="0.2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</row>
    <row r="543" spans="1:30" ht="12.75" customHeight="1" x14ac:dyDescent="0.2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</row>
    <row r="544" spans="1:30" ht="12.75" customHeight="1" x14ac:dyDescent="0.2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</row>
    <row r="545" spans="1:30" ht="12.75" customHeight="1" x14ac:dyDescent="0.2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</row>
    <row r="546" spans="1:30" ht="12.75" customHeight="1" x14ac:dyDescent="0.2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</row>
    <row r="547" spans="1:30" ht="12.75" customHeight="1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</row>
    <row r="548" spans="1:30" ht="12.75" customHeight="1" x14ac:dyDescent="0.2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</row>
    <row r="549" spans="1:30" ht="12.75" customHeight="1" x14ac:dyDescent="0.2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</row>
    <row r="550" spans="1:30" ht="12.75" customHeight="1" x14ac:dyDescent="0.2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</row>
    <row r="551" spans="1:30" ht="12.75" customHeight="1" x14ac:dyDescent="0.2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</row>
    <row r="552" spans="1:30" ht="12.75" customHeight="1" x14ac:dyDescent="0.2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</row>
    <row r="553" spans="1:30" ht="12.75" customHeight="1" x14ac:dyDescent="0.2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</row>
    <row r="554" spans="1:30" ht="12.75" customHeight="1" x14ac:dyDescent="0.2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</row>
    <row r="555" spans="1:30" ht="12.75" customHeight="1" x14ac:dyDescent="0.2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</row>
    <row r="556" spans="1:30" ht="12.75" customHeight="1" x14ac:dyDescent="0.2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</row>
    <row r="557" spans="1:30" ht="12.75" customHeight="1" x14ac:dyDescent="0.2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</row>
    <row r="558" spans="1:30" ht="12.75" customHeight="1" x14ac:dyDescent="0.2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</row>
    <row r="559" spans="1:30" ht="12.75" customHeight="1" x14ac:dyDescent="0.2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</row>
    <row r="560" spans="1:30" ht="12.75" customHeight="1" x14ac:dyDescent="0.2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</row>
    <row r="561" spans="1:30" ht="12.75" customHeight="1" x14ac:dyDescent="0.2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</row>
    <row r="562" spans="1:30" ht="12.75" customHeight="1" x14ac:dyDescent="0.2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</row>
    <row r="563" spans="1:30" ht="12.75" customHeight="1" x14ac:dyDescent="0.2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</row>
    <row r="564" spans="1:30" ht="12.75" customHeight="1" x14ac:dyDescent="0.2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</row>
    <row r="565" spans="1:30" ht="12.75" customHeight="1" x14ac:dyDescent="0.2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</row>
    <row r="566" spans="1:30" ht="12.75" customHeight="1" x14ac:dyDescent="0.2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</row>
    <row r="567" spans="1:30" ht="12.75" customHeight="1" x14ac:dyDescent="0.2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</row>
    <row r="568" spans="1:30" ht="12.75" customHeight="1" x14ac:dyDescent="0.2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</row>
    <row r="569" spans="1:30" ht="12.75" customHeight="1" x14ac:dyDescent="0.2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</row>
    <row r="570" spans="1:30" ht="12.75" customHeight="1" x14ac:dyDescent="0.2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</row>
    <row r="571" spans="1:30" ht="12.75" customHeight="1" x14ac:dyDescent="0.2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</row>
    <row r="572" spans="1:30" ht="12.75" customHeight="1" x14ac:dyDescent="0.2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</row>
    <row r="573" spans="1:30" ht="12.75" customHeight="1" x14ac:dyDescent="0.2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</row>
    <row r="574" spans="1:30" ht="12.75" customHeight="1" x14ac:dyDescent="0.2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</row>
    <row r="575" spans="1:30" ht="12.75" customHeight="1" x14ac:dyDescent="0.2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</row>
    <row r="576" spans="1:30" ht="12.75" customHeight="1" x14ac:dyDescent="0.2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</row>
    <row r="577" spans="1:30" ht="12.75" customHeight="1" x14ac:dyDescent="0.2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</row>
    <row r="578" spans="1:30" ht="12.75" customHeight="1" x14ac:dyDescent="0.2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</row>
    <row r="579" spans="1:30" ht="12.75" customHeight="1" x14ac:dyDescent="0.2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</row>
    <row r="580" spans="1:30" ht="12.75" customHeight="1" x14ac:dyDescent="0.2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</row>
    <row r="581" spans="1:30" ht="12.75" customHeight="1" x14ac:dyDescent="0.2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</row>
    <row r="582" spans="1:30" ht="12.75" customHeight="1" x14ac:dyDescent="0.2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</row>
    <row r="583" spans="1:30" ht="12.75" customHeight="1" x14ac:dyDescent="0.2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</row>
    <row r="584" spans="1:30" ht="12.75" customHeight="1" x14ac:dyDescent="0.2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</row>
    <row r="585" spans="1:30" ht="12.75" customHeight="1" x14ac:dyDescent="0.2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</row>
    <row r="586" spans="1:30" ht="12.75" customHeight="1" x14ac:dyDescent="0.2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</row>
    <row r="587" spans="1:30" ht="12.75" customHeight="1" x14ac:dyDescent="0.2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</row>
    <row r="588" spans="1:30" ht="12.75" customHeight="1" x14ac:dyDescent="0.2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</row>
    <row r="589" spans="1:30" ht="12.75" customHeight="1" x14ac:dyDescent="0.2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</row>
    <row r="590" spans="1:30" ht="12.75" customHeight="1" x14ac:dyDescent="0.2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</row>
    <row r="591" spans="1:30" ht="12.75" customHeight="1" x14ac:dyDescent="0.2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</row>
    <row r="592" spans="1:30" ht="12.75" customHeight="1" x14ac:dyDescent="0.2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</row>
    <row r="593" spans="1:30" ht="12.75" customHeight="1" x14ac:dyDescent="0.2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</row>
    <row r="594" spans="1:30" ht="12.75" customHeight="1" x14ac:dyDescent="0.2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</row>
    <row r="595" spans="1:30" ht="12.75" customHeight="1" x14ac:dyDescent="0.2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</row>
    <row r="596" spans="1:30" ht="12.75" customHeight="1" x14ac:dyDescent="0.2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</row>
    <row r="597" spans="1:30" ht="12.75" customHeight="1" x14ac:dyDescent="0.2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</row>
    <row r="598" spans="1:30" ht="12.75" customHeight="1" x14ac:dyDescent="0.2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</row>
    <row r="599" spans="1:30" ht="12.75" customHeight="1" x14ac:dyDescent="0.2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</row>
    <row r="600" spans="1:30" ht="12.75" customHeight="1" x14ac:dyDescent="0.2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</row>
    <row r="601" spans="1:30" ht="12.75" customHeight="1" x14ac:dyDescent="0.2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</row>
    <row r="602" spans="1:30" ht="12.75" customHeight="1" x14ac:dyDescent="0.2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</row>
    <row r="603" spans="1:30" ht="12.75" customHeight="1" x14ac:dyDescent="0.2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</row>
    <row r="604" spans="1:30" ht="12.75" customHeight="1" x14ac:dyDescent="0.2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</row>
    <row r="605" spans="1:30" ht="12.75" customHeight="1" x14ac:dyDescent="0.2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</row>
    <row r="606" spans="1:30" ht="12.75" customHeight="1" x14ac:dyDescent="0.2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</row>
    <row r="607" spans="1:30" ht="12.75" customHeight="1" x14ac:dyDescent="0.2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</row>
    <row r="608" spans="1:30" ht="12.75" customHeight="1" x14ac:dyDescent="0.2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</row>
    <row r="609" spans="1:30" ht="12.75" customHeight="1" x14ac:dyDescent="0.2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</row>
    <row r="610" spans="1:30" ht="12.75" customHeight="1" x14ac:dyDescent="0.2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</row>
    <row r="611" spans="1:30" ht="12.75" customHeight="1" x14ac:dyDescent="0.2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</row>
    <row r="612" spans="1:30" ht="12.75" customHeight="1" x14ac:dyDescent="0.2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</row>
    <row r="613" spans="1:30" ht="12.75" customHeight="1" x14ac:dyDescent="0.2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</row>
    <row r="614" spans="1:30" ht="12.75" customHeight="1" x14ac:dyDescent="0.2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</row>
    <row r="615" spans="1:30" ht="12.75" customHeight="1" x14ac:dyDescent="0.2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</row>
    <row r="616" spans="1:30" ht="12.75" customHeight="1" x14ac:dyDescent="0.2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</row>
    <row r="617" spans="1:30" ht="12.75" customHeight="1" x14ac:dyDescent="0.2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</row>
    <row r="618" spans="1:30" ht="12.75" customHeight="1" x14ac:dyDescent="0.2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</row>
    <row r="619" spans="1:30" ht="12.75" customHeight="1" x14ac:dyDescent="0.2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</row>
    <row r="620" spans="1:30" ht="12.75" customHeight="1" x14ac:dyDescent="0.2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</row>
    <row r="621" spans="1:30" ht="12.75" customHeight="1" x14ac:dyDescent="0.2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</row>
    <row r="622" spans="1:30" ht="12.75" customHeight="1" x14ac:dyDescent="0.2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</row>
    <row r="623" spans="1:30" ht="12.75" customHeight="1" x14ac:dyDescent="0.2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</row>
    <row r="624" spans="1:30" ht="12.75" customHeight="1" x14ac:dyDescent="0.2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</row>
    <row r="625" spans="1:30" ht="12.75" customHeight="1" x14ac:dyDescent="0.2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</row>
    <row r="626" spans="1:30" ht="12.75" customHeight="1" x14ac:dyDescent="0.2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</row>
    <row r="627" spans="1:30" ht="12.75" customHeight="1" x14ac:dyDescent="0.2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</row>
    <row r="628" spans="1:30" ht="12.75" customHeight="1" x14ac:dyDescent="0.2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</row>
    <row r="629" spans="1:30" ht="12.75" customHeight="1" x14ac:dyDescent="0.2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</row>
    <row r="630" spans="1:30" ht="12.75" customHeight="1" x14ac:dyDescent="0.2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</row>
    <row r="631" spans="1:30" ht="12.75" customHeight="1" x14ac:dyDescent="0.2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</row>
    <row r="632" spans="1:30" ht="12.75" customHeight="1" x14ac:dyDescent="0.2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</row>
    <row r="633" spans="1:30" ht="12.75" customHeight="1" x14ac:dyDescent="0.2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</row>
    <row r="634" spans="1:30" ht="12.75" customHeight="1" x14ac:dyDescent="0.2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</row>
    <row r="635" spans="1:30" ht="12.75" customHeight="1" x14ac:dyDescent="0.2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</row>
    <row r="636" spans="1:30" ht="12.75" customHeight="1" x14ac:dyDescent="0.2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</row>
    <row r="637" spans="1:30" ht="12.75" customHeight="1" x14ac:dyDescent="0.2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</row>
    <row r="638" spans="1:30" ht="12.75" customHeight="1" x14ac:dyDescent="0.2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</row>
    <row r="639" spans="1:30" ht="12.75" customHeight="1" x14ac:dyDescent="0.2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</row>
    <row r="640" spans="1:30" ht="12.75" customHeight="1" x14ac:dyDescent="0.2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</row>
    <row r="641" spans="1:30" ht="12.75" customHeight="1" x14ac:dyDescent="0.2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</row>
    <row r="642" spans="1:30" ht="12.75" customHeight="1" x14ac:dyDescent="0.2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</row>
    <row r="643" spans="1:30" ht="12.75" customHeight="1" x14ac:dyDescent="0.2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</row>
    <row r="644" spans="1:30" ht="12.75" customHeight="1" x14ac:dyDescent="0.2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</row>
    <row r="645" spans="1:30" ht="12.75" customHeight="1" x14ac:dyDescent="0.2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</row>
    <row r="646" spans="1:30" ht="12.75" customHeight="1" x14ac:dyDescent="0.2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</row>
    <row r="647" spans="1:30" ht="12.75" customHeight="1" x14ac:dyDescent="0.2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</row>
    <row r="648" spans="1:30" ht="12.75" customHeight="1" x14ac:dyDescent="0.2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</row>
    <row r="649" spans="1:30" ht="12.75" customHeight="1" x14ac:dyDescent="0.2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</row>
    <row r="650" spans="1:30" ht="12.75" customHeight="1" x14ac:dyDescent="0.2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</row>
    <row r="651" spans="1:30" ht="12.75" customHeight="1" x14ac:dyDescent="0.2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</row>
    <row r="652" spans="1:30" ht="12.75" customHeight="1" x14ac:dyDescent="0.2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</row>
    <row r="653" spans="1:30" ht="12.75" customHeight="1" x14ac:dyDescent="0.2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</row>
    <row r="654" spans="1:30" ht="12.75" customHeight="1" x14ac:dyDescent="0.2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</row>
    <row r="655" spans="1:30" ht="12.75" customHeight="1" x14ac:dyDescent="0.2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</row>
    <row r="656" spans="1:30" ht="12.75" customHeight="1" x14ac:dyDescent="0.2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</row>
    <row r="657" spans="1:30" ht="12.75" customHeight="1" x14ac:dyDescent="0.2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</row>
    <row r="658" spans="1:30" ht="12.75" customHeight="1" x14ac:dyDescent="0.2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</row>
    <row r="659" spans="1:30" ht="12.75" customHeight="1" x14ac:dyDescent="0.2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</row>
    <row r="660" spans="1:30" ht="12.75" customHeight="1" x14ac:dyDescent="0.2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</row>
    <row r="661" spans="1:30" ht="12.75" customHeight="1" x14ac:dyDescent="0.2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</row>
    <row r="662" spans="1:30" ht="12.75" customHeight="1" x14ac:dyDescent="0.2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</row>
    <row r="663" spans="1:30" ht="12.75" customHeight="1" x14ac:dyDescent="0.2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</row>
    <row r="664" spans="1:30" ht="12.75" customHeight="1" x14ac:dyDescent="0.2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</row>
    <row r="665" spans="1:30" ht="12.75" customHeight="1" x14ac:dyDescent="0.2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</row>
    <row r="666" spans="1:30" ht="12.75" customHeight="1" x14ac:dyDescent="0.2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</row>
    <row r="667" spans="1:30" ht="12.75" customHeight="1" x14ac:dyDescent="0.2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</row>
    <row r="668" spans="1:30" ht="12.75" customHeight="1" x14ac:dyDescent="0.2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</row>
    <row r="669" spans="1:30" ht="12.75" customHeight="1" x14ac:dyDescent="0.2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</row>
    <row r="670" spans="1:30" ht="12.75" customHeight="1" x14ac:dyDescent="0.2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</row>
    <row r="671" spans="1:30" ht="12.75" customHeight="1" x14ac:dyDescent="0.2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</row>
    <row r="672" spans="1:30" ht="12.75" customHeight="1" x14ac:dyDescent="0.2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</row>
    <row r="673" spans="1:30" ht="12.75" customHeight="1" x14ac:dyDescent="0.2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</row>
    <row r="674" spans="1:30" ht="12.75" customHeight="1" x14ac:dyDescent="0.2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</row>
    <row r="675" spans="1:30" ht="12.75" customHeight="1" x14ac:dyDescent="0.2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</row>
    <row r="676" spans="1:30" ht="12.75" customHeight="1" x14ac:dyDescent="0.2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</row>
    <row r="677" spans="1:30" ht="12.75" customHeight="1" x14ac:dyDescent="0.2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</row>
    <row r="678" spans="1:30" ht="12.75" customHeight="1" x14ac:dyDescent="0.2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</row>
    <row r="679" spans="1:30" ht="12.75" customHeight="1" x14ac:dyDescent="0.2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</row>
    <row r="680" spans="1:30" ht="12.75" customHeight="1" x14ac:dyDescent="0.2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</row>
    <row r="681" spans="1:30" ht="12.75" customHeight="1" x14ac:dyDescent="0.2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</row>
    <row r="682" spans="1:30" ht="12.75" customHeight="1" x14ac:dyDescent="0.2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</row>
    <row r="683" spans="1:30" ht="12.75" customHeight="1" x14ac:dyDescent="0.2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</row>
    <row r="684" spans="1:30" ht="12.75" customHeight="1" x14ac:dyDescent="0.2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</row>
    <row r="685" spans="1:30" ht="12.75" customHeight="1" x14ac:dyDescent="0.2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</row>
    <row r="686" spans="1:30" ht="12.75" customHeight="1" x14ac:dyDescent="0.2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</row>
    <row r="687" spans="1:30" ht="12.75" customHeight="1" x14ac:dyDescent="0.2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</row>
    <row r="688" spans="1:30" ht="12.75" customHeight="1" x14ac:dyDescent="0.2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</row>
    <row r="689" spans="1:30" ht="12.75" customHeight="1" x14ac:dyDescent="0.2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</row>
    <row r="690" spans="1:30" ht="12.75" customHeight="1" x14ac:dyDescent="0.2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</row>
    <row r="691" spans="1:30" ht="12.75" customHeight="1" x14ac:dyDescent="0.2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</row>
    <row r="692" spans="1:30" ht="12.75" customHeight="1" x14ac:dyDescent="0.2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</row>
    <row r="693" spans="1:30" ht="12.75" customHeight="1" x14ac:dyDescent="0.2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</row>
    <row r="694" spans="1:30" ht="12.75" customHeight="1" x14ac:dyDescent="0.2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</row>
    <row r="695" spans="1:30" ht="12.75" customHeight="1" x14ac:dyDescent="0.2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</row>
    <row r="696" spans="1:30" ht="12.75" customHeight="1" x14ac:dyDescent="0.2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</row>
    <row r="697" spans="1:30" ht="12.75" customHeight="1" x14ac:dyDescent="0.2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</row>
    <row r="698" spans="1:30" ht="12.75" customHeight="1" x14ac:dyDescent="0.2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</row>
    <row r="699" spans="1:30" ht="12.75" customHeight="1" x14ac:dyDescent="0.2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</row>
    <row r="700" spans="1:30" ht="12.75" customHeight="1" x14ac:dyDescent="0.2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</row>
    <row r="701" spans="1:30" ht="12.75" customHeight="1" x14ac:dyDescent="0.2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</row>
    <row r="702" spans="1:30" ht="12.75" customHeight="1" x14ac:dyDescent="0.2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</row>
    <row r="703" spans="1:30" ht="12.75" customHeight="1" x14ac:dyDescent="0.2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</row>
    <row r="704" spans="1:30" ht="12.75" customHeight="1" x14ac:dyDescent="0.2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</row>
    <row r="705" spans="1:30" ht="12.75" customHeight="1" x14ac:dyDescent="0.2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</row>
    <row r="706" spans="1:30" ht="12.75" customHeight="1" x14ac:dyDescent="0.2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</row>
    <row r="707" spans="1:30" ht="12.75" customHeight="1" x14ac:dyDescent="0.2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</row>
    <row r="708" spans="1:30" ht="12.75" customHeight="1" x14ac:dyDescent="0.2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</row>
    <row r="709" spans="1:30" ht="12.75" customHeight="1" x14ac:dyDescent="0.2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</row>
    <row r="710" spans="1:30" ht="12.75" customHeight="1" x14ac:dyDescent="0.2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</row>
    <row r="711" spans="1:30" ht="12.75" customHeight="1" x14ac:dyDescent="0.2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</row>
    <row r="712" spans="1:30" ht="12.75" customHeight="1" x14ac:dyDescent="0.2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</row>
    <row r="713" spans="1:30" ht="12.75" customHeight="1" x14ac:dyDescent="0.2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</row>
    <row r="714" spans="1:30" ht="12.75" customHeight="1" x14ac:dyDescent="0.2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</row>
    <row r="715" spans="1:30" ht="12.75" customHeight="1" x14ac:dyDescent="0.2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</row>
    <row r="716" spans="1:30" ht="12.75" customHeight="1" x14ac:dyDescent="0.2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</row>
    <row r="717" spans="1:30" ht="12.75" customHeight="1" x14ac:dyDescent="0.2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</row>
    <row r="718" spans="1:30" ht="12.75" customHeight="1" x14ac:dyDescent="0.2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</row>
    <row r="719" spans="1:30" ht="12.75" customHeight="1" x14ac:dyDescent="0.2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</row>
    <row r="720" spans="1:30" ht="12.75" customHeight="1" x14ac:dyDescent="0.2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</row>
    <row r="721" spans="1:30" ht="12.75" customHeight="1" x14ac:dyDescent="0.2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</row>
    <row r="722" spans="1:30" ht="12.75" customHeight="1" x14ac:dyDescent="0.2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</row>
    <row r="723" spans="1:30" ht="12.75" customHeight="1" x14ac:dyDescent="0.2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</row>
    <row r="724" spans="1:30" ht="12.75" customHeight="1" x14ac:dyDescent="0.2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</row>
    <row r="725" spans="1:30" ht="12.75" customHeight="1" x14ac:dyDescent="0.2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</row>
    <row r="726" spans="1:30" ht="12.75" customHeight="1" x14ac:dyDescent="0.2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</row>
    <row r="727" spans="1:30" ht="12.75" customHeight="1" x14ac:dyDescent="0.2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</row>
    <row r="728" spans="1:30" ht="12.75" customHeight="1" x14ac:dyDescent="0.2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</row>
    <row r="729" spans="1:30" ht="12.75" customHeight="1" x14ac:dyDescent="0.2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</row>
    <row r="730" spans="1:30" ht="12.75" customHeight="1" x14ac:dyDescent="0.2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</row>
    <row r="731" spans="1:30" ht="12.75" customHeight="1" x14ac:dyDescent="0.2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</row>
    <row r="732" spans="1:30" ht="12.75" customHeight="1" x14ac:dyDescent="0.2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</row>
    <row r="733" spans="1:30" ht="12.75" customHeight="1" x14ac:dyDescent="0.2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</row>
    <row r="734" spans="1:30" ht="12.75" customHeight="1" x14ac:dyDescent="0.2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</row>
    <row r="735" spans="1:30" ht="12.75" customHeight="1" x14ac:dyDescent="0.2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</row>
    <row r="736" spans="1:30" ht="12.75" customHeight="1" x14ac:dyDescent="0.2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</row>
    <row r="737" spans="1:30" ht="12.75" customHeight="1" x14ac:dyDescent="0.2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</row>
    <row r="738" spans="1:30" ht="12.75" customHeight="1" x14ac:dyDescent="0.2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</row>
    <row r="739" spans="1:30" ht="12.75" customHeight="1" x14ac:dyDescent="0.2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</row>
    <row r="740" spans="1:30" ht="12.75" customHeight="1" x14ac:dyDescent="0.2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</row>
    <row r="741" spans="1:30" ht="12.75" customHeight="1" x14ac:dyDescent="0.2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</row>
    <row r="742" spans="1:30" ht="12.75" customHeight="1" x14ac:dyDescent="0.2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</row>
    <row r="743" spans="1:30" ht="12.75" customHeight="1" x14ac:dyDescent="0.2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</row>
    <row r="744" spans="1:30" ht="12.75" customHeight="1" x14ac:dyDescent="0.2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</row>
    <row r="745" spans="1:30" ht="12.75" customHeight="1" x14ac:dyDescent="0.2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</row>
    <row r="746" spans="1:30" ht="12.75" customHeight="1" x14ac:dyDescent="0.2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</row>
    <row r="747" spans="1:30" ht="12.75" customHeight="1" x14ac:dyDescent="0.2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</row>
    <row r="748" spans="1:30" ht="12.75" customHeight="1" x14ac:dyDescent="0.2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</row>
    <row r="749" spans="1:30" ht="12.75" customHeight="1" x14ac:dyDescent="0.2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</row>
    <row r="750" spans="1:30" ht="12.75" customHeight="1" x14ac:dyDescent="0.2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</row>
    <row r="751" spans="1:30" ht="12.75" customHeight="1" x14ac:dyDescent="0.2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</row>
    <row r="752" spans="1:30" ht="12.75" customHeight="1" x14ac:dyDescent="0.2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</row>
    <row r="753" spans="1:30" ht="12.75" customHeight="1" x14ac:dyDescent="0.2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</row>
    <row r="754" spans="1:30" ht="12.75" customHeight="1" x14ac:dyDescent="0.2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</row>
    <row r="755" spans="1:30" ht="12.75" customHeight="1" x14ac:dyDescent="0.2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</row>
    <row r="756" spans="1:30" ht="12.75" customHeight="1" x14ac:dyDescent="0.2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</row>
    <row r="757" spans="1:30" ht="12.75" customHeight="1" x14ac:dyDescent="0.2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</row>
    <row r="758" spans="1:30" ht="12.75" customHeight="1" x14ac:dyDescent="0.2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</row>
    <row r="759" spans="1:30" ht="12.75" customHeight="1" x14ac:dyDescent="0.2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</row>
    <row r="760" spans="1:30" ht="12.75" customHeight="1" x14ac:dyDescent="0.2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</row>
    <row r="761" spans="1:30" ht="12.75" customHeight="1" x14ac:dyDescent="0.2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</row>
    <row r="762" spans="1:30" ht="12.75" customHeight="1" x14ac:dyDescent="0.2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</row>
    <row r="763" spans="1:30" ht="12.75" customHeight="1" x14ac:dyDescent="0.2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</row>
    <row r="764" spans="1:30" ht="12.75" customHeight="1" x14ac:dyDescent="0.2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</row>
    <row r="765" spans="1:30" ht="12.75" customHeight="1" x14ac:dyDescent="0.2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</row>
    <row r="766" spans="1:30" ht="12.75" customHeight="1" x14ac:dyDescent="0.2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</row>
    <row r="767" spans="1:30" ht="12.75" customHeight="1" x14ac:dyDescent="0.2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</row>
    <row r="768" spans="1:30" ht="12.75" customHeight="1" x14ac:dyDescent="0.2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</row>
    <row r="769" spans="1:30" ht="12.75" customHeight="1" x14ac:dyDescent="0.2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</row>
    <row r="770" spans="1:30" ht="12.75" customHeight="1" x14ac:dyDescent="0.2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</row>
    <row r="771" spans="1:30" ht="12.75" customHeight="1" x14ac:dyDescent="0.2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</row>
    <row r="772" spans="1:30" ht="12.75" customHeight="1" x14ac:dyDescent="0.2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</row>
    <row r="773" spans="1:30" ht="12.75" customHeight="1" x14ac:dyDescent="0.2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</row>
    <row r="774" spans="1:30" ht="12.75" customHeight="1" x14ac:dyDescent="0.2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</row>
    <row r="775" spans="1:30" ht="12.75" customHeight="1" x14ac:dyDescent="0.2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</row>
    <row r="776" spans="1:30" ht="12.75" customHeight="1" x14ac:dyDescent="0.2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</row>
    <row r="777" spans="1:30" ht="12.75" customHeight="1" x14ac:dyDescent="0.2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</row>
    <row r="778" spans="1:30" ht="12.75" customHeight="1" x14ac:dyDescent="0.2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</row>
    <row r="779" spans="1:30" ht="12.75" customHeight="1" x14ac:dyDescent="0.2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</row>
    <row r="780" spans="1:30" ht="12.75" customHeight="1" x14ac:dyDescent="0.2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</row>
    <row r="781" spans="1:30" ht="12.75" customHeight="1" x14ac:dyDescent="0.2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</row>
    <row r="782" spans="1:30" ht="12.75" customHeight="1" x14ac:dyDescent="0.2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</row>
    <row r="783" spans="1:30" ht="12.75" customHeight="1" x14ac:dyDescent="0.2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</row>
    <row r="784" spans="1:30" ht="12.75" customHeight="1" x14ac:dyDescent="0.2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</row>
    <row r="785" spans="1:30" ht="12.75" customHeight="1" x14ac:dyDescent="0.2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</row>
    <row r="786" spans="1:30" ht="12.75" customHeight="1" x14ac:dyDescent="0.2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</row>
    <row r="787" spans="1:30" ht="12.75" customHeight="1" x14ac:dyDescent="0.2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</row>
    <row r="788" spans="1:30" ht="12.75" customHeight="1" x14ac:dyDescent="0.2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</row>
    <row r="789" spans="1:30" ht="12.75" customHeight="1" x14ac:dyDescent="0.2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</row>
    <row r="790" spans="1:30" ht="12.75" customHeight="1" x14ac:dyDescent="0.2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</row>
    <row r="791" spans="1:30" ht="12.75" customHeight="1" x14ac:dyDescent="0.2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</row>
    <row r="792" spans="1:30" ht="12.75" customHeight="1" x14ac:dyDescent="0.2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</row>
    <row r="793" spans="1:30" ht="12.75" customHeight="1" x14ac:dyDescent="0.2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</row>
    <row r="794" spans="1:30" ht="12.75" customHeight="1" x14ac:dyDescent="0.2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</row>
    <row r="795" spans="1:30" ht="12.75" customHeight="1" x14ac:dyDescent="0.2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</row>
    <row r="796" spans="1:30" ht="12.75" customHeight="1" x14ac:dyDescent="0.2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</row>
    <row r="797" spans="1:30" ht="12.75" customHeight="1" x14ac:dyDescent="0.2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</row>
    <row r="798" spans="1:30" ht="12.75" customHeight="1" x14ac:dyDescent="0.2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</row>
    <row r="799" spans="1:30" ht="12.75" customHeight="1" x14ac:dyDescent="0.2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</row>
    <row r="800" spans="1:30" ht="12.75" customHeight="1" x14ac:dyDescent="0.2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</row>
    <row r="801" spans="1:30" ht="12.75" customHeight="1" x14ac:dyDescent="0.2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</row>
    <row r="802" spans="1:30" ht="12.75" customHeight="1" x14ac:dyDescent="0.2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</row>
    <row r="803" spans="1:30" ht="12.75" customHeight="1" x14ac:dyDescent="0.2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</row>
    <row r="804" spans="1:30" ht="12.75" customHeight="1" x14ac:dyDescent="0.2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</row>
    <row r="805" spans="1:30" ht="12.75" customHeight="1" x14ac:dyDescent="0.2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</row>
    <row r="806" spans="1:30" ht="12.75" customHeight="1" x14ac:dyDescent="0.2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</row>
    <row r="807" spans="1:30" ht="12.75" customHeight="1" x14ac:dyDescent="0.2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</row>
    <row r="808" spans="1:30" ht="12.75" customHeight="1" x14ac:dyDescent="0.2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</row>
    <row r="809" spans="1:30" ht="12.75" customHeight="1" x14ac:dyDescent="0.2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</row>
    <row r="810" spans="1:30" ht="12.75" customHeight="1" x14ac:dyDescent="0.2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</row>
    <row r="811" spans="1:30" ht="12.75" customHeight="1" x14ac:dyDescent="0.2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</row>
    <row r="812" spans="1:30" ht="12.75" customHeight="1" x14ac:dyDescent="0.2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</row>
    <row r="813" spans="1:30" ht="12.75" customHeight="1" x14ac:dyDescent="0.2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</row>
    <row r="814" spans="1:30" ht="12.75" customHeight="1" x14ac:dyDescent="0.2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</row>
    <row r="815" spans="1:30" ht="12.75" customHeight="1" x14ac:dyDescent="0.2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</row>
    <row r="816" spans="1:30" ht="12.75" customHeight="1" x14ac:dyDescent="0.2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</row>
    <row r="817" spans="1:30" ht="12.75" customHeight="1" x14ac:dyDescent="0.2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</row>
    <row r="818" spans="1:30" ht="12.75" customHeight="1" x14ac:dyDescent="0.2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</row>
    <row r="819" spans="1:30" ht="12.75" customHeight="1" x14ac:dyDescent="0.2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</row>
    <row r="820" spans="1:30" ht="12.75" customHeight="1" x14ac:dyDescent="0.2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</row>
    <row r="821" spans="1:30" ht="12.75" customHeight="1" x14ac:dyDescent="0.2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</row>
    <row r="822" spans="1:30" ht="12.75" customHeight="1" x14ac:dyDescent="0.2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</row>
    <row r="823" spans="1:30" ht="12.75" customHeight="1" x14ac:dyDescent="0.2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</row>
    <row r="824" spans="1:30" ht="12.75" customHeight="1" x14ac:dyDescent="0.2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</row>
    <row r="825" spans="1:30" ht="12.75" customHeight="1" x14ac:dyDescent="0.2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</row>
    <row r="826" spans="1:30" ht="12.75" customHeight="1" x14ac:dyDescent="0.2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</row>
    <row r="827" spans="1:30" ht="12.75" customHeight="1" x14ac:dyDescent="0.2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</row>
    <row r="828" spans="1:30" ht="12.75" customHeight="1" x14ac:dyDescent="0.2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</row>
    <row r="829" spans="1:30" ht="12.75" customHeight="1" x14ac:dyDescent="0.2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</row>
    <row r="830" spans="1:30" ht="12.75" customHeight="1" x14ac:dyDescent="0.2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</row>
    <row r="831" spans="1:30" ht="12.75" customHeight="1" x14ac:dyDescent="0.2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</row>
    <row r="832" spans="1:30" ht="12.75" customHeight="1" x14ac:dyDescent="0.2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</row>
    <row r="833" spans="1:30" ht="12.75" customHeight="1" x14ac:dyDescent="0.2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</row>
    <row r="834" spans="1:30" ht="12.75" customHeight="1" x14ac:dyDescent="0.2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</row>
    <row r="835" spans="1:30" ht="12.75" customHeight="1" x14ac:dyDescent="0.2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</row>
    <row r="836" spans="1:30" ht="12.75" customHeight="1" x14ac:dyDescent="0.2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</row>
    <row r="837" spans="1:30" ht="12.75" customHeight="1" x14ac:dyDescent="0.2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</row>
    <row r="838" spans="1:30" ht="12.75" customHeight="1" x14ac:dyDescent="0.2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</row>
    <row r="839" spans="1:30" ht="12.75" customHeight="1" x14ac:dyDescent="0.2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</row>
    <row r="840" spans="1:30" ht="12.75" customHeight="1" x14ac:dyDescent="0.2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</row>
    <row r="841" spans="1:30" ht="12.75" customHeight="1" x14ac:dyDescent="0.2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</row>
    <row r="842" spans="1:30" ht="12.75" customHeight="1" x14ac:dyDescent="0.2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</row>
    <row r="843" spans="1:30" ht="12.75" customHeight="1" x14ac:dyDescent="0.2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</row>
    <row r="844" spans="1:30" ht="12.75" customHeight="1" x14ac:dyDescent="0.2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</row>
    <row r="845" spans="1:30" ht="12.75" customHeight="1" x14ac:dyDescent="0.2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</row>
    <row r="846" spans="1:30" ht="12.75" customHeight="1" x14ac:dyDescent="0.2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</row>
    <row r="847" spans="1:30" ht="12.75" customHeight="1" x14ac:dyDescent="0.2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</row>
    <row r="848" spans="1:30" ht="12.75" customHeight="1" x14ac:dyDescent="0.2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</row>
    <row r="849" spans="1:30" ht="12.75" customHeight="1" x14ac:dyDescent="0.2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</row>
    <row r="850" spans="1:30" ht="12.75" customHeight="1" x14ac:dyDescent="0.2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</row>
    <row r="851" spans="1:30" ht="12.75" customHeight="1" x14ac:dyDescent="0.2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</row>
    <row r="852" spans="1:30" ht="12.75" customHeight="1" x14ac:dyDescent="0.2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</row>
    <row r="853" spans="1:30" ht="12.75" customHeight="1" x14ac:dyDescent="0.2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</row>
    <row r="854" spans="1:30" ht="12.75" customHeight="1" x14ac:dyDescent="0.2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</row>
    <row r="855" spans="1:30" ht="12.75" customHeight="1" x14ac:dyDescent="0.2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</row>
    <row r="856" spans="1:30" ht="12.75" customHeight="1" x14ac:dyDescent="0.2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</row>
    <row r="857" spans="1:30" ht="12.75" customHeight="1" x14ac:dyDescent="0.2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</row>
    <row r="858" spans="1:30" ht="12.75" customHeight="1" x14ac:dyDescent="0.2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</row>
    <row r="859" spans="1:30" ht="12.75" customHeight="1" x14ac:dyDescent="0.2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</row>
    <row r="860" spans="1:30" ht="12.75" customHeight="1" x14ac:dyDescent="0.2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</row>
    <row r="861" spans="1:30" ht="12.75" customHeight="1" x14ac:dyDescent="0.2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</row>
    <row r="862" spans="1:30" ht="12.75" customHeight="1" x14ac:dyDescent="0.2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</row>
    <row r="863" spans="1:30" ht="12.75" customHeight="1" x14ac:dyDescent="0.2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</row>
    <row r="864" spans="1:30" ht="12.75" customHeight="1" x14ac:dyDescent="0.2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</row>
    <row r="865" spans="1:30" ht="12.75" customHeight="1" x14ac:dyDescent="0.2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</row>
    <row r="866" spans="1:30" ht="12.75" customHeight="1" x14ac:dyDescent="0.2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</row>
    <row r="867" spans="1:30" ht="12.75" customHeight="1" x14ac:dyDescent="0.2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</row>
    <row r="868" spans="1:30" ht="12.75" customHeight="1" x14ac:dyDescent="0.2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</row>
    <row r="869" spans="1:30" ht="12.75" customHeight="1" x14ac:dyDescent="0.2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</row>
    <row r="870" spans="1:30" ht="12.75" customHeight="1" x14ac:dyDescent="0.2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</row>
    <row r="871" spans="1:30" ht="12.75" customHeight="1" x14ac:dyDescent="0.2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</row>
    <row r="872" spans="1:30" ht="12.75" customHeight="1" x14ac:dyDescent="0.2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</row>
    <row r="873" spans="1:30" ht="12.75" customHeight="1" x14ac:dyDescent="0.2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</row>
    <row r="874" spans="1:30" ht="12.75" customHeight="1" x14ac:dyDescent="0.2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</row>
    <row r="875" spans="1:30" ht="12.75" customHeight="1" x14ac:dyDescent="0.2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</row>
    <row r="876" spans="1:30" ht="12.75" customHeight="1" x14ac:dyDescent="0.2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</row>
    <row r="877" spans="1:30" ht="12.75" customHeight="1" x14ac:dyDescent="0.2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</row>
    <row r="878" spans="1:30" ht="12.75" customHeight="1" x14ac:dyDescent="0.2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</row>
    <row r="879" spans="1:30" ht="12.75" customHeight="1" x14ac:dyDescent="0.2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</row>
    <row r="880" spans="1:30" ht="12.75" customHeight="1" x14ac:dyDescent="0.2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</row>
    <row r="881" spans="1:30" ht="12.75" customHeight="1" x14ac:dyDescent="0.2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</row>
    <row r="882" spans="1:30" ht="12.75" customHeight="1" x14ac:dyDescent="0.2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</row>
    <row r="883" spans="1:30" ht="12.75" customHeight="1" x14ac:dyDescent="0.2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</row>
    <row r="884" spans="1:30" ht="12.75" customHeight="1" x14ac:dyDescent="0.2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</row>
    <row r="885" spans="1:30" ht="12.75" customHeight="1" x14ac:dyDescent="0.2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</row>
    <row r="886" spans="1:30" ht="12.75" customHeight="1" x14ac:dyDescent="0.2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</row>
    <row r="887" spans="1:30" ht="12.75" customHeight="1" x14ac:dyDescent="0.2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</row>
    <row r="888" spans="1:30" ht="12.75" customHeight="1" x14ac:dyDescent="0.2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</row>
    <row r="889" spans="1:30" ht="12.75" customHeight="1" x14ac:dyDescent="0.2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</row>
    <row r="890" spans="1:30" ht="12.75" customHeight="1" x14ac:dyDescent="0.2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</row>
    <row r="891" spans="1:30" ht="12.75" customHeight="1" x14ac:dyDescent="0.2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</row>
    <row r="892" spans="1:30" ht="12.75" customHeight="1" x14ac:dyDescent="0.2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</row>
    <row r="893" spans="1:30" ht="12.75" customHeight="1" x14ac:dyDescent="0.2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</row>
    <row r="894" spans="1:30" ht="12.75" customHeight="1" x14ac:dyDescent="0.2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</row>
    <row r="895" spans="1:30" ht="12.75" customHeight="1" x14ac:dyDescent="0.2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</row>
    <row r="896" spans="1:30" ht="12.75" customHeight="1" x14ac:dyDescent="0.2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</row>
    <row r="897" spans="1:30" ht="12.75" customHeight="1" x14ac:dyDescent="0.2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</row>
    <row r="898" spans="1:30" ht="12.75" customHeight="1" x14ac:dyDescent="0.2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</row>
    <row r="899" spans="1:30" ht="12.75" customHeight="1" x14ac:dyDescent="0.2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</row>
    <row r="900" spans="1:30" ht="12.75" customHeight="1" x14ac:dyDescent="0.2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</row>
    <row r="901" spans="1:30" ht="12.75" customHeight="1" x14ac:dyDescent="0.2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</row>
    <row r="902" spans="1:30" ht="12.75" customHeight="1" x14ac:dyDescent="0.2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</row>
    <row r="903" spans="1:30" ht="12.75" customHeight="1" x14ac:dyDescent="0.2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</row>
    <row r="904" spans="1:30" ht="12.75" customHeight="1" x14ac:dyDescent="0.2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</row>
    <row r="905" spans="1:30" ht="12.75" customHeight="1" x14ac:dyDescent="0.2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</row>
    <row r="906" spans="1:30" ht="12.75" customHeight="1" x14ac:dyDescent="0.2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</row>
    <row r="907" spans="1:30" ht="12.75" customHeight="1" x14ac:dyDescent="0.2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</row>
    <row r="908" spans="1:30" ht="12.75" customHeight="1" x14ac:dyDescent="0.2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</row>
    <row r="909" spans="1:30" ht="12.75" customHeight="1" x14ac:dyDescent="0.2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</row>
    <row r="910" spans="1:30" ht="12.75" customHeight="1" x14ac:dyDescent="0.2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</row>
    <row r="911" spans="1:30" ht="12.75" customHeight="1" x14ac:dyDescent="0.2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</row>
    <row r="912" spans="1:30" ht="12.75" customHeight="1" x14ac:dyDescent="0.2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</row>
    <row r="913" spans="1:30" ht="12.75" customHeight="1" x14ac:dyDescent="0.2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</row>
    <row r="914" spans="1:30" ht="12.75" customHeight="1" x14ac:dyDescent="0.2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</row>
    <row r="915" spans="1:30" ht="12.75" customHeight="1" x14ac:dyDescent="0.2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</row>
    <row r="916" spans="1:30" ht="12.75" customHeight="1" x14ac:dyDescent="0.2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</row>
    <row r="917" spans="1:30" ht="12.75" customHeight="1" x14ac:dyDescent="0.2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</row>
    <row r="918" spans="1:30" ht="12.75" customHeight="1" x14ac:dyDescent="0.2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</row>
    <row r="919" spans="1:30" ht="12.75" customHeight="1" x14ac:dyDescent="0.2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</row>
    <row r="920" spans="1:30" ht="12.75" customHeight="1" x14ac:dyDescent="0.2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</row>
    <row r="921" spans="1:30" ht="12.75" customHeight="1" x14ac:dyDescent="0.2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</row>
    <row r="922" spans="1:30" ht="12.75" customHeight="1" x14ac:dyDescent="0.2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</row>
    <row r="923" spans="1:30" ht="12.75" customHeight="1" x14ac:dyDescent="0.2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</row>
    <row r="924" spans="1:30" ht="12.75" customHeight="1" x14ac:dyDescent="0.2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</row>
    <row r="925" spans="1:30" ht="12.75" customHeight="1" x14ac:dyDescent="0.2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</row>
    <row r="926" spans="1:30" ht="12.75" customHeight="1" x14ac:dyDescent="0.2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</row>
    <row r="927" spans="1:30" ht="12.75" customHeight="1" x14ac:dyDescent="0.2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</row>
    <row r="928" spans="1:30" ht="12.75" customHeight="1" x14ac:dyDescent="0.2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</row>
    <row r="929" spans="1:30" ht="12.75" customHeight="1" x14ac:dyDescent="0.2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</row>
    <row r="930" spans="1:30" ht="12.75" customHeight="1" x14ac:dyDescent="0.2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</row>
    <row r="931" spans="1:30" ht="12.75" customHeight="1" x14ac:dyDescent="0.2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</row>
    <row r="932" spans="1:30" ht="12.75" customHeight="1" x14ac:dyDescent="0.2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</row>
    <row r="933" spans="1:30" ht="12.75" customHeight="1" x14ac:dyDescent="0.2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</row>
    <row r="934" spans="1:30" ht="12.75" customHeight="1" x14ac:dyDescent="0.2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</row>
    <row r="935" spans="1:30" ht="12.75" customHeight="1" x14ac:dyDescent="0.2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</row>
    <row r="936" spans="1:30" ht="12.75" customHeight="1" x14ac:dyDescent="0.2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</row>
    <row r="937" spans="1:30" ht="12.75" customHeight="1" x14ac:dyDescent="0.2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</row>
    <row r="938" spans="1:30" ht="12.75" customHeight="1" x14ac:dyDescent="0.2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</row>
    <row r="939" spans="1:30" ht="12.75" customHeight="1" x14ac:dyDescent="0.2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</row>
    <row r="940" spans="1:30" ht="12.75" customHeight="1" x14ac:dyDescent="0.2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</row>
    <row r="941" spans="1:30" ht="12.75" customHeight="1" x14ac:dyDescent="0.2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</row>
    <row r="942" spans="1:30" ht="12.75" customHeight="1" x14ac:dyDescent="0.2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</row>
    <row r="943" spans="1:30" ht="12.75" customHeight="1" x14ac:dyDescent="0.2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</row>
    <row r="944" spans="1:30" ht="12.75" customHeight="1" x14ac:dyDescent="0.2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</row>
    <row r="945" spans="1:30" ht="12.75" customHeight="1" x14ac:dyDescent="0.2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</row>
    <row r="946" spans="1:30" ht="12.75" customHeight="1" x14ac:dyDescent="0.2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</row>
    <row r="947" spans="1:30" ht="12.75" customHeight="1" x14ac:dyDescent="0.2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</row>
    <row r="948" spans="1:30" ht="12.75" customHeight="1" x14ac:dyDescent="0.2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</row>
    <row r="949" spans="1:30" ht="12.75" customHeight="1" x14ac:dyDescent="0.2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</row>
    <row r="950" spans="1:30" ht="12.75" customHeight="1" x14ac:dyDescent="0.2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</row>
    <row r="951" spans="1:30" ht="12.75" customHeight="1" x14ac:dyDescent="0.2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</row>
    <row r="952" spans="1:30" ht="12.75" customHeight="1" x14ac:dyDescent="0.2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</row>
    <row r="953" spans="1:30" ht="12.75" customHeight="1" x14ac:dyDescent="0.2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</row>
    <row r="954" spans="1:30" ht="12.75" customHeight="1" x14ac:dyDescent="0.2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</row>
    <row r="955" spans="1:30" ht="12.75" customHeight="1" x14ac:dyDescent="0.2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</row>
    <row r="956" spans="1:30" ht="12.75" customHeight="1" x14ac:dyDescent="0.2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</row>
    <row r="957" spans="1:30" ht="12.75" customHeight="1" x14ac:dyDescent="0.2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</row>
    <row r="958" spans="1:30" ht="12.75" customHeight="1" x14ac:dyDescent="0.2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</row>
    <row r="959" spans="1:30" ht="12.75" customHeight="1" x14ac:dyDescent="0.2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</row>
    <row r="960" spans="1:30" ht="12.75" customHeight="1" x14ac:dyDescent="0.2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</row>
    <row r="961" spans="1:30" ht="12.75" customHeight="1" x14ac:dyDescent="0.2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</row>
    <row r="962" spans="1:30" ht="12.75" customHeight="1" x14ac:dyDescent="0.2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</row>
    <row r="963" spans="1:30" ht="12.75" customHeight="1" x14ac:dyDescent="0.2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</row>
    <row r="964" spans="1:30" ht="12.75" customHeight="1" x14ac:dyDescent="0.2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</row>
    <row r="965" spans="1:30" ht="12.75" customHeight="1" x14ac:dyDescent="0.2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</row>
    <row r="966" spans="1:30" ht="12.75" customHeight="1" x14ac:dyDescent="0.2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</row>
    <row r="967" spans="1:30" ht="12.75" customHeight="1" x14ac:dyDescent="0.2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</row>
    <row r="968" spans="1:30" ht="12.75" customHeight="1" x14ac:dyDescent="0.2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</row>
    <row r="969" spans="1:30" ht="12.75" customHeight="1" x14ac:dyDescent="0.2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</row>
    <row r="970" spans="1:30" ht="12.75" customHeight="1" x14ac:dyDescent="0.2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</row>
    <row r="971" spans="1:30" ht="12.75" customHeight="1" x14ac:dyDescent="0.2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</row>
    <row r="972" spans="1:30" ht="12.75" customHeight="1" x14ac:dyDescent="0.2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</row>
    <row r="973" spans="1:30" ht="12.75" customHeight="1" x14ac:dyDescent="0.2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</row>
    <row r="974" spans="1:30" ht="12.75" customHeight="1" x14ac:dyDescent="0.2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</row>
    <row r="975" spans="1:30" ht="12.75" customHeight="1" x14ac:dyDescent="0.2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</row>
    <row r="976" spans="1:30" ht="12.75" customHeight="1" x14ac:dyDescent="0.2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</row>
    <row r="977" spans="1:30" ht="12.75" customHeight="1" x14ac:dyDescent="0.2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</row>
    <row r="978" spans="1:30" ht="12.75" customHeight="1" x14ac:dyDescent="0.2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</row>
    <row r="979" spans="1:30" ht="12.75" customHeight="1" x14ac:dyDescent="0.2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</row>
    <row r="980" spans="1:30" ht="12.75" customHeight="1" x14ac:dyDescent="0.2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</row>
    <row r="981" spans="1:30" ht="12.75" customHeight="1" x14ac:dyDescent="0.2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</row>
    <row r="982" spans="1:30" ht="12.75" customHeight="1" x14ac:dyDescent="0.2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</row>
    <row r="983" spans="1:30" ht="12.75" customHeight="1" x14ac:dyDescent="0.2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</row>
    <row r="984" spans="1:30" ht="12.75" customHeight="1" x14ac:dyDescent="0.2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</row>
    <row r="985" spans="1:30" ht="12.75" customHeight="1" x14ac:dyDescent="0.2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</row>
    <row r="986" spans="1:30" ht="12.75" customHeight="1" x14ac:dyDescent="0.2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</row>
    <row r="987" spans="1:30" ht="12.75" customHeight="1" x14ac:dyDescent="0.2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</row>
    <row r="988" spans="1:30" ht="12.75" customHeight="1" x14ac:dyDescent="0.2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</row>
  </sheetData>
  <hyperlinks>
    <hyperlink ref="A5" location="INDICE!A8" display="VOLVER AL INDICE" xr:uid="{C85D3655-CF3F-42D4-9F03-87A889D63354}"/>
  </hyperlink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INDICE</vt:lpstr>
      <vt:lpstr>1.1</vt:lpstr>
      <vt:lpstr>1.2</vt:lpstr>
      <vt:lpstr>1.3</vt:lpstr>
      <vt:lpstr>1.4</vt:lpstr>
      <vt:lpstr>2</vt:lpstr>
      <vt:lpstr>3</vt:lpstr>
      <vt:lpstr>4</vt:lpstr>
      <vt:lpstr>5</vt:lpstr>
      <vt:lpstr>6.1</vt:lpstr>
      <vt:lpstr>6.2</vt:lpstr>
      <vt:lpstr>6.3</vt:lpstr>
      <vt:lpstr>6.4</vt:lpstr>
      <vt:lpstr>7.1</vt:lpstr>
      <vt:lpstr>7.2</vt:lpstr>
      <vt:lpstr>7.3</vt:lpstr>
      <vt:lpstr>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jjorrat</dc:creator>
  <cp:lastModifiedBy>Pedro Pablo Cohan</cp:lastModifiedBy>
  <dcterms:created xsi:type="dcterms:W3CDTF">2005-06-13T15:31:01Z</dcterms:created>
  <dcterms:modified xsi:type="dcterms:W3CDTF">2025-01-30T13:14:03Z</dcterms:modified>
</cp:coreProperties>
</file>